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4320" windowWidth="20520" windowHeight="3660"/>
  </bookViews>
  <sheets>
    <sheet name="出席一覧" sheetId="1" r:id="rId1"/>
    <sheet name="人数一覧" sheetId="2" r:id="rId2"/>
    <sheet name="Sheet1" sheetId="4" r:id="rId3"/>
  </sheets>
  <definedNames>
    <definedName name="_xlnm.Print_Area" localSheetId="0">出席一覧!$A$3:$V$59</definedName>
  </definedNames>
  <calcPr calcId="145621"/>
</workbook>
</file>

<file path=xl/calcChain.xml><?xml version="1.0" encoding="utf-8"?>
<calcChain xmlns="http://schemas.openxmlformats.org/spreadsheetml/2006/main">
  <c r="C36" i="1" l="1"/>
  <c r="U37" i="1"/>
  <c r="R37" i="1"/>
  <c r="O37" i="1"/>
  <c r="L37" i="1"/>
  <c r="I37" i="1"/>
  <c r="F37" i="1"/>
  <c r="F36" i="1"/>
  <c r="U35" i="1"/>
  <c r="R35" i="1"/>
  <c r="O35" i="1"/>
  <c r="L35" i="1"/>
  <c r="I35" i="1"/>
  <c r="F35" i="1"/>
  <c r="C35" i="1"/>
  <c r="O36" i="1" l="1"/>
  <c r="L36" i="1"/>
  <c r="M40" i="1"/>
  <c r="E40" i="1"/>
  <c r="R36" i="1"/>
  <c r="U36" i="1"/>
  <c r="G37" i="1"/>
  <c r="G36" i="1"/>
  <c r="G35" i="1"/>
  <c r="D36" i="1"/>
  <c r="D35" i="1"/>
  <c r="J35" i="1"/>
  <c r="M35" i="1"/>
  <c r="P35" i="1"/>
  <c r="S35" i="1"/>
  <c r="V35" i="1"/>
  <c r="J37" i="1"/>
  <c r="M37" i="1"/>
  <c r="P37" i="1"/>
  <c r="S37" i="1"/>
  <c r="V37" i="1"/>
  <c r="M36" i="1" l="1"/>
  <c r="J40" i="1"/>
  <c r="S36" i="1"/>
  <c r="M39" i="1"/>
  <c r="E39" i="1"/>
  <c r="V36" i="1"/>
  <c r="P36" i="1"/>
  <c r="T3" i="1"/>
  <c r="J39" i="1" l="1"/>
  <c r="I9" i="2" l="1"/>
  <c r="I7" i="2" l="1"/>
  <c r="H7" i="2"/>
  <c r="G7" i="2"/>
  <c r="F7" i="2"/>
  <c r="F5" i="2"/>
  <c r="F8" i="2" s="1"/>
  <c r="E5" i="2"/>
  <c r="E8" i="2" s="1"/>
  <c r="D5" i="2"/>
  <c r="D8" i="2" s="1"/>
  <c r="E7" i="2"/>
  <c r="D7" i="2"/>
  <c r="G5" i="2" l="1"/>
  <c r="G8" i="2" s="1"/>
  <c r="H5" i="2"/>
  <c r="H8" i="2" s="1"/>
  <c r="I5" i="2"/>
  <c r="I8" i="2" s="1"/>
  <c r="J7" i="2"/>
  <c r="C5" i="2"/>
  <c r="C8" i="2" s="1"/>
  <c r="G6" i="2"/>
  <c r="I6" i="2"/>
  <c r="J5" i="2"/>
  <c r="J8" i="2" s="1"/>
  <c r="F6" i="2"/>
  <c r="H6" i="2"/>
  <c r="D6" i="2" l="1"/>
  <c r="C6" i="2"/>
  <c r="Y56" i="1" l="1"/>
  <c r="J6" i="2"/>
</calcChain>
</file>

<file path=xl/sharedStrings.xml><?xml version="1.0" encoding="utf-8"?>
<sst xmlns="http://schemas.openxmlformats.org/spreadsheetml/2006/main" count="548" uniqueCount="199">
  <si>
    <t>1組</t>
    <rPh sb="1" eb="2">
      <t>クミ</t>
    </rPh>
    <phoneticPr fontId="1"/>
  </si>
  <si>
    <t>出席</t>
    <rPh sb="0" eb="2">
      <t>シュッセキ</t>
    </rPh>
    <phoneticPr fontId="1"/>
  </si>
  <si>
    <t>2組</t>
    <rPh sb="1" eb="2">
      <t>クミ</t>
    </rPh>
    <phoneticPr fontId="1"/>
  </si>
  <si>
    <t>3組</t>
    <rPh sb="1" eb="2">
      <t>クミ</t>
    </rPh>
    <phoneticPr fontId="1"/>
  </si>
  <si>
    <t>4組</t>
    <rPh sb="1" eb="2">
      <t>クミ</t>
    </rPh>
    <phoneticPr fontId="1"/>
  </si>
  <si>
    <t>5組</t>
    <rPh sb="1" eb="2">
      <t>クミ</t>
    </rPh>
    <phoneticPr fontId="1"/>
  </si>
  <si>
    <t>6組</t>
    <rPh sb="1" eb="2">
      <t>クミ</t>
    </rPh>
    <phoneticPr fontId="1"/>
  </si>
  <si>
    <t>7組</t>
    <rPh sb="1" eb="2">
      <t>クミ</t>
    </rPh>
    <phoneticPr fontId="1"/>
  </si>
  <si>
    <t>青木</t>
  </si>
  <si>
    <t>○</t>
  </si>
  <si>
    <t>市丸</t>
  </si>
  <si>
    <t>池田</t>
  </si>
  <si>
    <t>新み</t>
  </si>
  <si>
    <t>伊藤</t>
  </si>
  <si>
    <t>大谷</t>
  </si>
  <si>
    <t>井上</t>
  </si>
  <si>
    <t>有須田</t>
    <rPh sb="0" eb="1">
      <t>ユウ</t>
    </rPh>
    <rPh sb="1" eb="3">
      <t>スダ</t>
    </rPh>
    <phoneticPr fontId="1"/>
  </si>
  <si>
    <t>安藤</t>
  </si>
  <si>
    <t>江頭</t>
  </si>
  <si>
    <t>稲葉</t>
  </si>
  <si>
    <t>加茂</t>
  </si>
  <si>
    <t>入田</t>
  </si>
  <si>
    <t>草野</t>
  </si>
  <si>
    <t>江口</t>
  </si>
  <si>
    <t>栗原</t>
  </si>
  <si>
    <t>小牧</t>
  </si>
  <si>
    <t>加治</t>
  </si>
  <si>
    <t>江里口</t>
    <rPh sb="0" eb="3">
      <t>エリグチ</t>
    </rPh>
    <phoneticPr fontId="1"/>
  </si>
  <si>
    <t>薦田</t>
  </si>
  <si>
    <t>緒方</t>
  </si>
  <si>
    <t>合田</t>
  </si>
  <si>
    <t>進藤</t>
  </si>
  <si>
    <t>鐘ヶ江</t>
    <rPh sb="0" eb="3">
      <t>カネガエ</t>
    </rPh>
    <phoneticPr fontId="1"/>
  </si>
  <si>
    <t>佐々木</t>
    <rPh sb="0" eb="3">
      <t>ササキ</t>
    </rPh>
    <phoneticPr fontId="1"/>
  </si>
  <si>
    <t>坂本</t>
  </si>
  <si>
    <t>川上</t>
  </si>
  <si>
    <t>鈴木</t>
  </si>
  <si>
    <t>田中ゆ</t>
    <rPh sb="0" eb="2">
      <t>タナカ</t>
    </rPh>
    <phoneticPr fontId="1"/>
  </si>
  <si>
    <t>園田</t>
  </si>
  <si>
    <t>龍野</t>
  </si>
  <si>
    <t>四郎園</t>
    <rPh sb="0" eb="2">
      <t>シロウ</t>
    </rPh>
    <rPh sb="2" eb="3">
      <t>ソノ</t>
    </rPh>
    <phoneticPr fontId="1"/>
  </si>
  <si>
    <t>北原</t>
  </si>
  <si>
    <t>高嵜</t>
  </si>
  <si>
    <t>谷口</t>
  </si>
  <si>
    <t>水津</t>
  </si>
  <si>
    <t>中江</t>
  </si>
  <si>
    <t>小山</t>
  </si>
  <si>
    <t>辻村</t>
  </si>
  <si>
    <t>田代</t>
  </si>
  <si>
    <t>田中</t>
  </si>
  <si>
    <t>田久保</t>
    <rPh sb="0" eb="3">
      <t>タクボ</t>
    </rPh>
    <phoneticPr fontId="1"/>
  </si>
  <si>
    <t>藤田</t>
  </si>
  <si>
    <t>富岡</t>
  </si>
  <si>
    <t>谷　</t>
  </si>
  <si>
    <t>松岡</t>
  </si>
  <si>
    <t>林田り</t>
  </si>
  <si>
    <t>中村</t>
  </si>
  <si>
    <t>富永</t>
  </si>
  <si>
    <t>中島</t>
  </si>
  <si>
    <t>峯</t>
    <rPh sb="0" eb="1">
      <t>ミネ</t>
    </rPh>
    <phoneticPr fontId="1"/>
  </si>
  <si>
    <t>福本</t>
  </si>
  <si>
    <t>中山</t>
  </si>
  <si>
    <t>中峰</t>
  </si>
  <si>
    <t>鳥越</t>
  </si>
  <si>
    <t>山口</t>
  </si>
  <si>
    <t>山崎</t>
  </si>
  <si>
    <t>牧原</t>
  </si>
  <si>
    <t>原田</t>
  </si>
  <si>
    <t>羽原</t>
  </si>
  <si>
    <t>横尾</t>
  </si>
  <si>
    <t>吉岡</t>
  </si>
  <si>
    <t>名古屋</t>
    <rPh sb="0" eb="3">
      <t>ナゴヤ</t>
    </rPh>
    <phoneticPr fontId="1"/>
  </si>
  <si>
    <t>前田</t>
  </si>
  <si>
    <t>廣渡</t>
  </si>
  <si>
    <t>吉井</t>
  </si>
  <si>
    <t>吉村</t>
  </si>
  <si>
    <t>湯浅</t>
  </si>
  <si>
    <t>西山</t>
  </si>
  <si>
    <t>福嶋</t>
  </si>
  <si>
    <t>吉田</t>
  </si>
  <si>
    <t>井本</t>
  </si>
  <si>
    <t>冷水</t>
  </si>
  <si>
    <t>前川</t>
  </si>
  <si>
    <t>宮原</t>
  </si>
  <si>
    <t>堀田</t>
  </si>
  <si>
    <t>益田</t>
  </si>
  <si>
    <t>河野</t>
  </si>
  <si>
    <t>平田</t>
  </si>
  <si>
    <t>諸岡</t>
  </si>
  <si>
    <t>井山</t>
  </si>
  <si>
    <t>松尾</t>
  </si>
  <si>
    <t>川原</t>
  </si>
  <si>
    <t>藤井</t>
  </si>
  <si>
    <t>山下</t>
  </si>
  <si>
    <t>河村</t>
  </si>
  <si>
    <t>植田</t>
  </si>
  <si>
    <t>袈裟丸</t>
    <rPh sb="0" eb="3">
      <t>ケサマル</t>
    </rPh>
    <phoneticPr fontId="1"/>
  </si>
  <si>
    <t>宮田</t>
  </si>
  <si>
    <t>岸本</t>
  </si>
  <si>
    <t>牛草</t>
  </si>
  <si>
    <t>松本の</t>
  </si>
  <si>
    <t>坂元</t>
  </si>
  <si>
    <t>近藤</t>
  </si>
  <si>
    <t>岡本</t>
  </si>
  <si>
    <t>古藤</t>
  </si>
  <si>
    <t>佐伯</t>
  </si>
  <si>
    <t>丸林</t>
  </si>
  <si>
    <t>成冨</t>
  </si>
  <si>
    <t>牟田口</t>
    <rPh sb="0" eb="3">
      <t>ムタグチ</t>
    </rPh>
    <phoneticPr fontId="1"/>
  </si>
  <si>
    <t>平井</t>
  </si>
  <si>
    <t>楢崎</t>
  </si>
  <si>
    <t>本野</t>
  </si>
  <si>
    <t>出口</t>
  </si>
  <si>
    <t>牟田</t>
  </si>
  <si>
    <t>森　</t>
  </si>
  <si>
    <t>吉丸</t>
  </si>
  <si>
    <t>平野あ</t>
  </si>
  <si>
    <t>村山</t>
  </si>
  <si>
    <t>峰</t>
    <rPh sb="0" eb="1">
      <t>ミネ</t>
    </rPh>
    <phoneticPr fontId="1"/>
  </si>
  <si>
    <t>力久</t>
  </si>
  <si>
    <t>吉田さ</t>
  </si>
  <si>
    <t>北方</t>
  </si>
  <si>
    <t>高田</t>
  </si>
  <si>
    <t>増本</t>
  </si>
  <si>
    <t>戸川み</t>
  </si>
  <si>
    <t>安永</t>
  </si>
  <si>
    <t>幸徳</t>
    <rPh sb="0" eb="2">
      <t>ユキノリ</t>
    </rPh>
    <phoneticPr fontId="1"/>
  </si>
  <si>
    <t>戸川ゆ</t>
    <rPh sb="0" eb="2">
      <t>トガワ</t>
    </rPh>
    <phoneticPr fontId="1"/>
  </si>
  <si>
    <t>米倉</t>
  </si>
  <si>
    <t>山浦</t>
  </si>
  <si>
    <t>脇山き</t>
  </si>
  <si>
    <t>山口か</t>
  </si>
  <si>
    <t>原口</t>
  </si>
  <si>
    <t>山口ゆ</t>
  </si>
  <si>
    <t>古里</t>
  </si>
  <si>
    <t>山城</t>
  </si>
  <si>
    <t>春元</t>
  </si>
  <si>
    <t/>
  </si>
  <si>
    <t>安田</t>
  </si>
  <si>
    <t>吉野</t>
  </si>
  <si>
    <t>松本</t>
  </si>
  <si>
    <t>芳屋</t>
  </si>
  <si>
    <t>　直</t>
  </si>
  <si>
    <t>堀川</t>
  </si>
  <si>
    <t>脇山</t>
  </si>
  <si>
    <t>起章</t>
  </si>
  <si>
    <t>好博</t>
  </si>
  <si>
    <t>峰　</t>
  </si>
  <si>
    <t>男子</t>
    <rPh sb="0" eb="2">
      <t>ダンシ</t>
    </rPh>
    <phoneticPr fontId="1"/>
  </si>
  <si>
    <t>女子</t>
  </si>
  <si>
    <t>（</t>
  </si>
  <si>
    <t>女子</t>
    <rPh sb="0" eb="2">
      <t>ジョシ</t>
    </rPh>
    <phoneticPr fontId="1"/>
  </si>
  <si>
    <t>）</t>
  </si>
  <si>
    <t>名</t>
    <rPh sb="0" eb="1">
      <t>メイ</t>
    </rPh>
    <phoneticPr fontId="1"/>
  </si>
  <si>
    <t>合計</t>
    <rPh sb="0" eb="2">
      <t>ゴウケイ</t>
    </rPh>
    <phoneticPr fontId="1"/>
  </si>
  <si>
    <t>白武</t>
    <rPh sb="0" eb="2">
      <t>シラタケ</t>
    </rPh>
    <phoneticPr fontId="1"/>
  </si>
  <si>
    <t>○</t>
    <phoneticPr fontId="1"/>
  </si>
  <si>
    <t>総計</t>
    <rPh sb="0" eb="2">
      <t>ソウケイ</t>
    </rPh>
    <phoneticPr fontId="1"/>
  </si>
  <si>
    <t>＊2014年10月11日年次大会　30期生出席予定人数一覧＊</t>
    <rPh sb="5" eb="6">
      <t>ネン</t>
    </rPh>
    <rPh sb="8" eb="9">
      <t>ガツ</t>
    </rPh>
    <rPh sb="11" eb="12">
      <t>ニチ</t>
    </rPh>
    <rPh sb="12" eb="14">
      <t>ネンジ</t>
    </rPh>
    <rPh sb="14" eb="16">
      <t>タイカイ</t>
    </rPh>
    <rPh sb="19" eb="21">
      <t>キセイ</t>
    </rPh>
    <rPh sb="21" eb="23">
      <t>シュッセキ</t>
    </rPh>
    <rPh sb="23" eb="25">
      <t>ヨテイ</t>
    </rPh>
    <rPh sb="25" eb="27">
      <t>ニンズウ</t>
    </rPh>
    <rPh sb="27" eb="29">
      <t>イチラン</t>
    </rPh>
    <phoneticPr fontId="1"/>
  </si>
  <si>
    <t>出席率</t>
    <rPh sb="0" eb="2">
      <t>シュッセキ</t>
    </rPh>
    <rPh sb="2" eb="3">
      <t>リツ</t>
    </rPh>
    <phoneticPr fontId="1"/>
  </si>
  <si>
    <t>岡村</t>
    <rPh sb="0" eb="2">
      <t>オカムラ</t>
    </rPh>
    <phoneticPr fontId="1"/>
  </si>
  <si>
    <t>執行部</t>
    <rPh sb="0" eb="2">
      <t>シッコウ</t>
    </rPh>
    <rPh sb="2" eb="3">
      <t>ブ</t>
    </rPh>
    <phoneticPr fontId="1"/>
  </si>
  <si>
    <t>クラス担当者</t>
    <rPh sb="3" eb="6">
      <t>タントウシャ</t>
    </rPh>
    <phoneticPr fontId="1"/>
  </si>
  <si>
    <t>購入</t>
    <rPh sb="0" eb="2">
      <t>コウニュウ</t>
    </rPh>
    <phoneticPr fontId="1"/>
  </si>
  <si>
    <t>出席者計</t>
    <rPh sb="0" eb="2">
      <t>シュッセキ</t>
    </rPh>
    <rPh sb="2" eb="3">
      <t>シャ</t>
    </rPh>
    <rPh sb="3" eb="4">
      <t>ケイ</t>
    </rPh>
    <phoneticPr fontId="1"/>
  </si>
  <si>
    <t>購入者計</t>
    <rPh sb="0" eb="3">
      <t>コウニュウシャ</t>
    </rPh>
    <rPh sb="3" eb="4">
      <t>ケイ</t>
    </rPh>
    <phoneticPr fontId="1"/>
  </si>
  <si>
    <t>○</t>
    <phoneticPr fontId="1"/>
  </si>
  <si>
    <t>○</t>
    <phoneticPr fontId="1"/>
  </si>
  <si>
    <t>○</t>
    <phoneticPr fontId="1"/>
  </si>
  <si>
    <t>吉原</t>
  </si>
  <si>
    <t xml:space="preserve">                ＊2014年10月11日年次大会　30期生出席予定一覧＊</t>
    <rPh sb="21" eb="22">
      <t>ネン</t>
    </rPh>
    <rPh sb="24" eb="25">
      <t>ガツ</t>
    </rPh>
    <rPh sb="27" eb="28">
      <t>ニチ</t>
    </rPh>
    <rPh sb="28" eb="30">
      <t>ネンジ</t>
    </rPh>
    <rPh sb="30" eb="32">
      <t>タイカイ</t>
    </rPh>
    <rPh sb="35" eb="37">
      <t>キセイ</t>
    </rPh>
    <rPh sb="37" eb="39">
      <t>シュッセキ</t>
    </rPh>
    <rPh sb="39" eb="41">
      <t>ヨテイ</t>
    </rPh>
    <rPh sb="41" eb="43">
      <t>イチラン</t>
    </rPh>
    <phoneticPr fontId="1"/>
  </si>
  <si>
    <t>平野ふ</t>
    <rPh sb="0" eb="2">
      <t>ヒラノ</t>
    </rPh>
    <phoneticPr fontId="1"/>
  </si>
  <si>
    <t>★</t>
  </si>
  <si>
    <t>★印のみの人は当日出席できないけれど買ってくれた人です。</t>
    <rPh sb="1" eb="2">
      <t>ジルシ</t>
    </rPh>
    <rPh sb="5" eb="6">
      <t>ヒト</t>
    </rPh>
    <rPh sb="7" eb="9">
      <t>トウジツ</t>
    </rPh>
    <rPh sb="9" eb="11">
      <t>シュッセキ</t>
    </rPh>
    <rPh sb="18" eb="19">
      <t>カ</t>
    </rPh>
    <rPh sb="24" eb="25">
      <t>ヒト</t>
    </rPh>
    <phoneticPr fontId="1"/>
  </si>
  <si>
    <t>☆</t>
  </si>
  <si>
    <t>☆は購入予定で入金がまだ確認できていない人です。</t>
    <rPh sb="2" eb="4">
      <t>コウニュウ</t>
    </rPh>
    <rPh sb="4" eb="6">
      <t>ヨテイ</t>
    </rPh>
    <rPh sb="7" eb="9">
      <t>ニュウキン</t>
    </rPh>
    <rPh sb="12" eb="14">
      <t>カクニン</t>
    </rPh>
    <rPh sb="20" eb="21">
      <t>ヒト</t>
    </rPh>
    <phoneticPr fontId="1"/>
  </si>
  <si>
    <t>☆</t>
    <phoneticPr fontId="1"/>
  </si>
  <si>
    <t>三吉野</t>
    <rPh sb="0" eb="2">
      <t>ミヨシ</t>
    </rPh>
    <rPh sb="2" eb="3">
      <t>ノ</t>
    </rPh>
    <phoneticPr fontId="1"/>
  </si>
  <si>
    <t>☆</t>
    <phoneticPr fontId="1"/>
  </si>
  <si>
    <t>☆</t>
    <phoneticPr fontId="1"/>
  </si>
  <si>
    <t>手嶋</t>
    <rPh sb="1" eb="2">
      <t>シマ</t>
    </rPh>
    <phoneticPr fontId="1"/>
  </si>
  <si>
    <t>進藤さ</t>
    <rPh sb="0" eb="2">
      <t>シンドウ</t>
    </rPh>
    <phoneticPr fontId="1"/>
  </si>
  <si>
    <t>見浦</t>
    <phoneticPr fontId="1"/>
  </si>
  <si>
    <t>松延</t>
  </si>
  <si>
    <t>☆</t>
    <phoneticPr fontId="1"/>
  </si>
  <si>
    <t>○</t>
    <phoneticPr fontId="1"/>
  </si>
  <si>
    <t>菖蒲</t>
  </si>
  <si>
    <t>堤　</t>
  </si>
  <si>
    <t>重田</t>
  </si>
  <si>
    <t>松本み</t>
  </si>
  <si>
    <t>西方</t>
  </si>
  <si>
    <t>重藤</t>
  </si>
  <si>
    <t>深見</t>
  </si>
  <si>
    <t>落合</t>
  </si>
  <si>
    <t>☆</t>
    <phoneticPr fontId="1"/>
  </si>
  <si>
    <t>大串</t>
  </si>
  <si>
    <t>★</t>
    <phoneticPr fontId="1"/>
  </si>
  <si>
    <t>☆</t>
    <phoneticPr fontId="1"/>
  </si>
  <si>
    <t>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</si>
</sst>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/d;@"/>
    <numFmt numFmtId="177" formatCode="yyyy/m/d\ h:mm;@"/>
  </numFmts>
  <fonts count="4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HG丸ｺﾞｼｯｸM-PRO"/>
      <family val="3"/>
      <charset val="128"/>
    </font>
    <font>
      <b/>
      <sz val="18"/>
      <color theme="1"/>
      <name val="HGP創英角ﾎﾟｯﾌﾟ体"/>
      <family val="3"/>
      <charset val="128"/>
    </font>
    <font>
      <sz val="16"/>
      <color theme="1"/>
      <name val="ＭＳ Ｐゴシック"/>
      <family val="2"/>
      <charset val="128"/>
      <scheme val="minor"/>
    </font>
    <font>
      <b/>
      <sz val="16"/>
      <color theme="1"/>
      <name val="HGP創英角ﾎﾟｯﾌﾟ体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20"/>
      <color theme="1"/>
      <name val="ＭＳ Ｐゴシック"/>
      <family val="2"/>
      <charset val="128"/>
      <scheme val="minor"/>
    </font>
    <font>
      <b/>
      <sz val="22"/>
      <color theme="1"/>
      <name val="HGP創英角ﾎﾟｯﾌﾟ体"/>
      <family val="3"/>
      <charset val="128"/>
    </font>
    <font>
      <sz val="20"/>
      <color theme="1"/>
      <name val="HGP創英角ﾎﾟｯﾌﾟ体"/>
      <family val="3"/>
      <charset val="128"/>
    </font>
    <font>
      <sz val="14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2"/>
      <color theme="1"/>
      <name val="HGP創英角ﾎﾟｯﾌﾟ体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8"/>
      <color rgb="FFFF0000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1"/>
      <name val="HGP創英角ﾎﾟｯﾌﾟ体"/>
      <family val="3"/>
      <charset val="128"/>
    </font>
    <font>
      <b/>
      <sz val="16"/>
      <color rgb="FFFF0000"/>
      <name val="HGP創英角ﾎﾟｯﾌﾟ体"/>
      <family val="3"/>
      <charset val="128"/>
    </font>
    <font>
      <b/>
      <sz val="16"/>
      <name val="HGP創英角ﾎﾟｯﾌﾟ体"/>
      <family val="3"/>
      <charset val="128"/>
    </font>
    <font>
      <sz val="8"/>
      <color theme="1"/>
      <name val="HGP創英角ﾎﾟｯﾌﾟ体"/>
      <family val="3"/>
      <charset val="128"/>
    </font>
    <font>
      <b/>
      <sz val="11"/>
      <color theme="1"/>
      <name val="HGP創英角ﾎﾟｯﾌﾟ体"/>
      <family val="3"/>
      <charset val="128"/>
    </font>
    <font>
      <b/>
      <sz val="11"/>
      <color rgb="FFFF0000"/>
      <name val="HGP創英角ﾎﾟｯﾌﾟ体"/>
      <family val="3"/>
      <charset val="128"/>
    </font>
    <font>
      <b/>
      <sz val="11"/>
      <name val="HGP創英角ﾎﾟｯﾌﾟ体"/>
      <family val="3"/>
      <charset val="128"/>
    </font>
    <font>
      <sz val="11"/>
      <color theme="0"/>
      <name val="HGP創英角ﾎﾟｯﾌﾟ体"/>
      <family val="3"/>
      <charset val="128"/>
    </font>
    <font>
      <b/>
      <sz val="16"/>
      <color theme="1"/>
      <name val="ＭＳ Ｐゴシック"/>
      <family val="3"/>
      <charset val="128"/>
      <scheme val="major"/>
    </font>
    <font>
      <sz val="16"/>
      <color theme="1"/>
      <name val="ＭＳ Ｐゴシック"/>
      <family val="3"/>
      <charset val="128"/>
      <scheme val="major"/>
    </font>
    <font>
      <b/>
      <sz val="16"/>
      <name val="ＭＳ Ｐゴシック"/>
      <family val="3"/>
      <charset val="128"/>
      <scheme val="major"/>
    </font>
    <font>
      <b/>
      <sz val="16"/>
      <color rgb="FFFF0000"/>
      <name val="ＭＳ Ｐゴシック"/>
      <family val="3"/>
      <charset val="128"/>
      <scheme val="major"/>
    </font>
    <font>
      <b/>
      <sz val="18"/>
      <color theme="1"/>
      <name val="ＭＳ Ｐゴシック"/>
      <family val="3"/>
      <charset val="128"/>
      <scheme val="minor"/>
    </font>
    <font>
      <sz val="8"/>
      <name val="HGP創英角ﾎﾟｯﾌﾟ体"/>
      <family val="3"/>
      <charset val="128"/>
    </font>
    <font>
      <sz val="11"/>
      <name val="HGP創英角ﾎﾟｯﾌﾟ体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6"/>
      <color rgb="FFFF0000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6"/>
      <color theme="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6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thin">
        <color auto="1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Up="1">
      <left/>
      <right style="medium">
        <color indexed="64"/>
      </right>
      <top/>
      <bottom/>
      <diagonal style="thin">
        <color auto="1"/>
      </diagonal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9" fontId="15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16" xfId="0" applyFont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176" fontId="7" fillId="2" borderId="16" xfId="0" applyNumberFormat="1" applyFont="1" applyFill="1" applyBorder="1" applyAlignment="1">
      <alignment horizontal="center" vertical="center"/>
    </xf>
    <xf numFmtId="176" fontId="11" fillId="2" borderId="16" xfId="0" applyNumberFormat="1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9" fontId="17" fillId="0" borderId="0" xfId="1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16" fillId="0" borderId="0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18" fillId="2" borderId="0" xfId="0" applyFont="1" applyFill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23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9" fontId="21" fillId="0" borderId="0" xfId="1" applyFont="1" applyBorder="1" applyAlignment="1">
      <alignment horizontal="center" vertical="center"/>
    </xf>
    <xf numFmtId="9" fontId="18" fillId="0" borderId="0" xfId="1" applyFo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vertical="center"/>
    </xf>
    <xf numFmtId="0" fontId="22" fillId="2" borderId="11" xfId="0" applyFont="1" applyFill="1" applyBorder="1" applyAlignment="1">
      <alignment horizontal="left" vertical="center"/>
    </xf>
    <xf numFmtId="0" fontId="23" fillId="2" borderId="11" xfId="0" applyFont="1" applyFill="1" applyBorder="1" applyAlignment="1">
      <alignment vertical="center"/>
    </xf>
    <xf numFmtId="0" fontId="23" fillId="2" borderId="11" xfId="0" applyFont="1" applyFill="1" applyBorder="1" applyAlignment="1">
      <alignment horizontal="left" vertical="center"/>
    </xf>
    <xf numFmtId="0" fontId="24" fillId="2" borderId="9" xfId="0" applyFont="1" applyFill="1" applyBorder="1" applyAlignment="1">
      <alignment vertical="center"/>
    </xf>
    <xf numFmtId="0" fontId="18" fillId="3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/>
    </xf>
    <xf numFmtId="0" fontId="28" fillId="0" borderId="21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8" fillId="0" borderId="0" xfId="0" applyFont="1" applyFill="1">
      <alignment vertical="center"/>
    </xf>
    <xf numFmtId="9" fontId="21" fillId="0" borderId="0" xfId="1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0" fillId="2" borderId="24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24" xfId="0" applyFont="1" applyFill="1" applyBorder="1" applyAlignment="1">
      <alignment horizontal="center" vertical="center"/>
    </xf>
    <xf numFmtId="9" fontId="31" fillId="0" borderId="0" xfId="1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vertical="center"/>
    </xf>
    <xf numFmtId="0" fontId="32" fillId="0" borderId="0" xfId="0" applyFont="1" applyFill="1">
      <alignment vertical="center"/>
    </xf>
    <xf numFmtId="0" fontId="24" fillId="0" borderId="11" xfId="0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horizontal="center" vertical="center"/>
    </xf>
    <xf numFmtId="0" fontId="27" fillId="2" borderId="23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/>
    </xf>
    <xf numFmtId="0" fontId="28" fillId="0" borderId="23" xfId="0" applyFont="1" applyFill="1" applyBorder="1" applyAlignment="1">
      <alignment horizontal="center" vertical="center"/>
    </xf>
    <xf numFmtId="176" fontId="33" fillId="2" borderId="8" xfId="0" applyNumberFormat="1" applyFont="1" applyFill="1" applyBorder="1" applyAlignment="1">
      <alignment horizontal="center" vertical="center"/>
    </xf>
    <xf numFmtId="176" fontId="33" fillId="0" borderId="11" xfId="0" applyNumberFormat="1" applyFont="1" applyFill="1" applyBorder="1" applyAlignment="1">
      <alignment horizontal="center" vertical="center"/>
    </xf>
    <xf numFmtId="176" fontId="34" fillId="2" borderId="9" xfId="0" applyNumberFormat="1" applyFont="1" applyFill="1" applyBorder="1" applyAlignment="1">
      <alignment horizontal="center" vertical="center" wrapText="1"/>
    </xf>
    <xf numFmtId="176" fontId="33" fillId="2" borderId="9" xfId="0" applyNumberFormat="1" applyFont="1" applyFill="1" applyBorder="1" applyAlignment="1">
      <alignment horizontal="center" vertical="center" wrapText="1"/>
    </xf>
    <xf numFmtId="176" fontId="34" fillId="2" borderId="8" xfId="0" applyNumberFormat="1" applyFont="1" applyFill="1" applyBorder="1" applyAlignment="1">
      <alignment horizontal="center" vertical="center"/>
    </xf>
    <xf numFmtId="176" fontId="34" fillId="0" borderId="11" xfId="0" applyNumberFormat="1" applyFont="1" applyFill="1" applyBorder="1" applyAlignment="1">
      <alignment horizontal="center" vertical="center"/>
    </xf>
    <xf numFmtId="0" fontId="35" fillId="2" borderId="6" xfId="0" applyFont="1" applyFill="1" applyBorder="1" applyAlignment="1">
      <alignment horizontal="center" vertical="center"/>
    </xf>
    <xf numFmtId="0" fontId="35" fillId="0" borderId="20" xfId="0" applyFont="1" applyFill="1" applyBorder="1" applyAlignment="1">
      <alignment horizontal="center" vertical="center"/>
    </xf>
    <xf numFmtId="0" fontId="36" fillId="2" borderId="20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center" vertical="center"/>
    </xf>
    <xf numFmtId="0" fontId="35" fillId="0" borderId="21" xfId="0" applyFont="1" applyFill="1" applyBorder="1" applyAlignment="1">
      <alignment horizontal="center" vertical="center"/>
    </xf>
    <xf numFmtId="0" fontId="36" fillId="2" borderId="21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/>
    </xf>
    <xf numFmtId="0" fontId="36" fillId="2" borderId="4" xfId="0" applyFont="1" applyFill="1" applyBorder="1" applyAlignment="1">
      <alignment horizontal="center" vertical="center"/>
    </xf>
    <xf numFmtId="0" fontId="37" fillId="2" borderId="6" xfId="0" applyFont="1" applyFill="1" applyBorder="1" applyAlignment="1">
      <alignment horizontal="center" vertical="center"/>
    </xf>
    <xf numFmtId="0" fontId="39" fillId="2" borderId="7" xfId="0" applyFont="1" applyFill="1" applyBorder="1" applyAlignment="1">
      <alignment horizontal="center" vertical="center"/>
    </xf>
    <xf numFmtId="0" fontId="37" fillId="0" borderId="21" xfId="0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/>
    </xf>
    <xf numFmtId="0" fontId="40" fillId="4" borderId="1" xfId="0" applyFont="1" applyFill="1" applyBorder="1" applyAlignment="1">
      <alignment horizontal="center" vertical="center"/>
    </xf>
    <xf numFmtId="0" fontId="37" fillId="3" borderId="1" xfId="0" applyFont="1" applyFill="1" applyBorder="1" applyAlignment="1">
      <alignment horizontal="center" vertical="center"/>
    </xf>
    <xf numFmtId="0" fontId="35" fillId="3" borderId="1" xfId="0" applyFont="1" applyFill="1" applyBorder="1" applyAlignment="1">
      <alignment horizontal="center" vertical="center"/>
    </xf>
    <xf numFmtId="0" fontId="38" fillId="3" borderId="1" xfId="0" applyFont="1" applyFill="1" applyBorder="1" applyAlignment="1">
      <alignment horizontal="center" vertical="center"/>
    </xf>
    <xf numFmtId="0" fontId="38" fillId="2" borderId="3" xfId="0" applyFont="1" applyFill="1" applyBorder="1" applyAlignment="1">
      <alignment horizontal="center" vertical="center"/>
    </xf>
    <xf numFmtId="0" fontId="36" fillId="2" borderId="15" xfId="0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center" vertical="center"/>
    </xf>
    <xf numFmtId="0" fontId="41" fillId="2" borderId="21" xfId="0" applyFont="1" applyFill="1" applyBorder="1" applyAlignment="1">
      <alignment horizontal="center" vertical="center"/>
    </xf>
    <xf numFmtId="0" fontId="35" fillId="2" borderId="8" xfId="0" applyFont="1" applyFill="1" applyBorder="1" applyAlignment="1">
      <alignment horizontal="center" vertical="center"/>
    </xf>
    <xf numFmtId="0" fontId="37" fillId="2" borderId="12" xfId="0" applyFont="1" applyFill="1" applyBorder="1" applyAlignment="1">
      <alignment horizontal="center" vertical="center"/>
    </xf>
    <xf numFmtId="0" fontId="38" fillId="2" borderId="2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26" fillId="0" borderId="21" xfId="0" applyFont="1" applyFill="1" applyBorder="1" applyAlignment="1">
      <alignment horizontal="center" vertical="center"/>
    </xf>
    <xf numFmtId="0" fontId="27" fillId="2" borderId="2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42" fillId="2" borderId="4" xfId="0" applyFont="1" applyFill="1" applyBorder="1" applyAlignment="1">
      <alignment horizontal="center" vertical="center"/>
    </xf>
    <xf numFmtId="0" fontId="30" fillId="2" borderId="24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176" fontId="9" fillId="2" borderId="0" xfId="0" applyNumberFormat="1" applyFont="1" applyFill="1" applyBorder="1" applyAlignment="1">
      <alignment horizontal="center" vertical="center"/>
    </xf>
    <xf numFmtId="177" fontId="14" fillId="2" borderId="19" xfId="0" applyNumberFormat="1" applyFont="1" applyFill="1" applyBorder="1" applyAlignment="1">
      <alignment horizontal="center"/>
    </xf>
    <xf numFmtId="0" fontId="30" fillId="2" borderId="8" xfId="0" applyFont="1" applyFill="1" applyBorder="1" applyAlignment="1">
      <alignment horizontal="center" vertical="center"/>
    </xf>
    <xf numFmtId="0" fontId="30" fillId="2" borderId="11" xfId="0" applyFont="1" applyFill="1" applyBorder="1" applyAlignment="1">
      <alignment horizontal="center" vertical="center"/>
    </xf>
    <xf numFmtId="176" fontId="5" fillId="2" borderId="18" xfId="0" applyNumberFormat="1" applyFont="1" applyFill="1" applyBorder="1" applyAlignment="1">
      <alignment horizontal="center" vertical="top"/>
    </xf>
    <xf numFmtId="22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176" fontId="13" fillId="2" borderId="0" xfId="0" applyNumberFormat="1" applyFont="1" applyFill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/>
    </xf>
    <xf numFmtId="0" fontId="36" fillId="2" borderId="25" xfId="0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BE02A8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302241</xdr:colOff>
      <xdr:row>0</xdr:row>
      <xdr:rowOff>88817</xdr:rowOff>
    </xdr:from>
    <xdr:ext cx="184730" cy="405432"/>
    <xdr:sp macro="" textlink="">
      <xdr:nvSpPr>
        <xdr:cNvPr id="2" name="正方形/長方形 1"/>
        <xdr:cNvSpPr/>
      </xdr:nvSpPr>
      <xdr:spPr>
        <a:xfrm>
          <a:off x="3200562" y="88817"/>
          <a:ext cx="184730" cy="4054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2000" b="1" cap="none" spc="300">
            <a:ln w="11430" cmpd="sng">
              <a:solidFill>
                <a:schemeClr val="accent1">
                  <a:tint val="10000"/>
                </a:schemeClr>
              </a:solidFill>
              <a:prstDash val="solid"/>
              <a:miter lim="800000"/>
            </a:ln>
            <a:gradFill>
              <a:gsLst>
                <a:gs pos="10000">
                  <a:schemeClr val="accent1">
                    <a:tint val="83000"/>
                    <a:shade val="100000"/>
                    <a:satMod val="200000"/>
                  </a:schemeClr>
                </a:gs>
                <a:gs pos="75000">
                  <a:schemeClr val="accent1">
                    <a:tint val="100000"/>
                    <a:shade val="50000"/>
                    <a:satMod val="150000"/>
                  </a:schemeClr>
                </a:gs>
              </a:gsLst>
              <a:lin ang="5400000"/>
            </a:gradFill>
            <a:effectLst>
              <a:glow rad="45500">
                <a:schemeClr val="accent1">
                  <a:satMod val="220000"/>
                  <a:alpha val="35000"/>
                </a:schemeClr>
              </a:glow>
            </a:effectLst>
          </a:endParaRPr>
        </a:p>
      </xdr:txBody>
    </xdr:sp>
    <xdr:clientData/>
  </xdr:oneCellAnchor>
  <xdr:oneCellAnchor>
    <xdr:from>
      <xdr:col>12</xdr:col>
      <xdr:colOff>137686</xdr:colOff>
      <xdr:row>19</xdr:row>
      <xdr:rowOff>184067</xdr:rowOff>
    </xdr:from>
    <xdr:ext cx="6815564" cy="937629"/>
    <xdr:sp macro="" textlink="">
      <xdr:nvSpPr>
        <xdr:cNvPr id="3" name="正方形/長方形 2"/>
        <xdr:cNvSpPr/>
      </xdr:nvSpPr>
      <xdr:spPr>
        <a:xfrm>
          <a:off x="7798507" y="4742460"/>
          <a:ext cx="6815564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ja-JP" altLang="en-US" sz="5400" b="1" cap="none" spc="0">
            <a:ln w="10541" cmpd="sng">
              <a:solidFill>
                <a:schemeClr val="accent1">
                  <a:shade val="88000"/>
                  <a:satMod val="110000"/>
                </a:schemeClr>
              </a:solidFill>
              <a:prstDash val="solid"/>
            </a:ln>
            <a:gradFill>
              <a:gsLst>
                <a:gs pos="0">
                  <a:schemeClr val="accent1">
                    <a:tint val="40000"/>
                    <a:satMod val="250000"/>
                  </a:schemeClr>
                </a:gs>
                <a:gs pos="9000">
                  <a:schemeClr val="accent1">
                    <a:tint val="52000"/>
                    <a:satMod val="300000"/>
                  </a:schemeClr>
                </a:gs>
                <a:gs pos="50000">
                  <a:schemeClr val="accent1">
                    <a:shade val="20000"/>
                    <a:satMod val="300000"/>
                  </a:schemeClr>
                </a:gs>
                <a:gs pos="79000">
                  <a:schemeClr val="accent1">
                    <a:tint val="52000"/>
                    <a:satMod val="300000"/>
                  </a:schemeClr>
                </a:gs>
                <a:gs pos="100000">
                  <a:schemeClr val="accent1">
                    <a:tint val="40000"/>
                    <a:satMod val="25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13</xdr:col>
      <xdr:colOff>138956</xdr:colOff>
      <xdr:row>19</xdr:row>
      <xdr:rowOff>184067</xdr:rowOff>
    </xdr:from>
    <xdr:ext cx="184730" cy="937629"/>
    <xdr:sp macro="" textlink="">
      <xdr:nvSpPr>
        <xdr:cNvPr id="6" name="正方形/長方形 5"/>
        <xdr:cNvSpPr/>
      </xdr:nvSpPr>
      <xdr:spPr>
        <a:xfrm>
          <a:off x="8480135" y="474246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endParaRPr lang="ja-JP" altLang="en-US" sz="54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  <xdr:oneCellAnchor>
    <xdr:from>
      <xdr:col>1</xdr:col>
      <xdr:colOff>442575</xdr:colOff>
      <xdr:row>0</xdr:row>
      <xdr:rowOff>102423</xdr:rowOff>
    </xdr:from>
    <xdr:ext cx="5156412" cy="425822"/>
    <xdr:sp macro="" textlink="">
      <xdr:nvSpPr>
        <xdr:cNvPr id="7" name="正方形/長方形 6"/>
        <xdr:cNvSpPr/>
      </xdr:nvSpPr>
      <xdr:spPr>
        <a:xfrm>
          <a:off x="619468" y="102423"/>
          <a:ext cx="5156412" cy="42582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000" b="1" cap="none" spc="300">
              <a:ln w="11430" cmpd="sng">
                <a:solidFill>
                  <a:schemeClr val="accent1">
                    <a:tint val="10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83000"/>
                      <a:shade val="100000"/>
                      <a:satMod val="200000"/>
                    </a:schemeClr>
                  </a:gs>
                  <a:gs pos="75000">
                    <a:schemeClr val="accent1">
                      <a:tint val="100000"/>
                      <a:shade val="50000"/>
                      <a:satMod val="150000"/>
                    </a:schemeClr>
                  </a:gs>
                </a:gsLst>
                <a:lin ang="5400000"/>
              </a:gradFill>
              <a:effectLst>
                <a:glow rad="45500">
                  <a:schemeClr val="accent1">
                    <a:satMod val="220000"/>
                    <a:alpha val="35000"/>
                  </a:schemeClr>
                </a:glow>
              </a:effectLst>
            </a:rPr>
            <a:t>１２０名突破！皆さんのご協力に感謝！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56"/>
  <sheetViews>
    <sheetView tabSelected="1" topLeftCell="A16" zoomScale="59" zoomScaleNormal="59" workbookViewId="0">
      <selection activeCell="J47" sqref="J47"/>
    </sheetView>
  </sheetViews>
  <sheetFormatPr defaultRowHeight="13.5" x14ac:dyDescent="0.15"/>
  <cols>
    <col min="1" max="1" width="4.5" style="19" bestFit="1" customWidth="1"/>
    <col min="2" max="2" width="11.625" style="19" bestFit="1" customWidth="1"/>
    <col min="3" max="3" width="6.25" style="50" customWidth="1"/>
    <col min="4" max="4" width="9" style="19"/>
    <col min="5" max="5" width="11.625" style="19" bestFit="1" customWidth="1"/>
    <col min="6" max="6" width="6.25" style="50" customWidth="1"/>
    <col min="7" max="7" width="9" style="19"/>
    <col min="8" max="8" width="11.625" style="19" bestFit="1" customWidth="1"/>
    <col min="9" max="9" width="6.25" style="50" customWidth="1"/>
    <col min="10" max="10" width="9" style="19"/>
    <col min="11" max="11" width="11.625" style="19" bestFit="1" customWidth="1"/>
    <col min="12" max="12" width="6" style="60" customWidth="1"/>
    <col min="13" max="13" width="9" style="19"/>
    <col min="14" max="14" width="11.625" style="19" bestFit="1" customWidth="1"/>
    <col min="15" max="15" width="6.25" style="60" customWidth="1"/>
    <col min="16" max="16" width="9" style="19"/>
    <col min="17" max="17" width="11.625" style="19" bestFit="1" customWidth="1"/>
    <col min="18" max="18" width="6.25" style="60" customWidth="1"/>
    <col min="19" max="19" width="9" style="19"/>
    <col min="20" max="20" width="11.625" style="19" bestFit="1" customWidth="1"/>
    <col min="21" max="21" width="6.25" style="60" customWidth="1"/>
    <col min="22" max="16384" width="9" style="19"/>
  </cols>
  <sheetData>
    <row r="2" spans="1:22" ht="25.5" x14ac:dyDescent="0.15">
      <c r="A2" s="111" t="s">
        <v>170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22" ht="26.25" thickBot="1" x14ac:dyDescent="0.2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2">
        <f ca="1">NOW()</f>
        <v>41918.470884259259</v>
      </c>
      <c r="U3" s="112"/>
      <c r="V3" s="112"/>
    </row>
    <row r="4" spans="1:22" ht="21.75" thickBot="1" x14ac:dyDescent="0.2">
      <c r="B4" s="73" t="s">
        <v>0</v>
      </c>
      <c r="C4" s="74" t="s">
        <v>163</v>
      </c>
      <c r="D4" s="75" t="s">
        <v>1</v>
      </c>
      <c r="E4" s="73" t="s">
        <v>2</v>
      </c>
      <c r="F4" s="74" t="s">
        <v>163</v>
      </c>
      <c r="G4" s="76" t="s">
        <v>1</v>
      </c>
      <c r="H4" s="77" t="s">
        <v>3</v>
      </c>
      <c r="I4" s="74" t="s">
        <v>163</v>
      </c>
      <c r="J4" s="76" t="s">
        <v>1</v>
      </c>
      <c r="K4" s="73" t="s">
        <v>4</v>
      </c>
      <c r="L4" s="74" t="s">
        <v>163</v>
      </c>
      <c r="M4" s="76" t="s">
        <v>1</v>
      </c>
      <c r="N4" s="73" t="s">
        <v>5</v>
      </c>
      <c r="O4" s="74" t="s">
        <v>163</v>
      </c>
      <c r="P4" s="76" t="s">
        <v>1</v>
      </c>
      <c r="Q4" s="73" t="s">
        <v>6</v>
      </c>
      <c r="R4" s="78" t="s">
        <v>163</v>
      </c>
      <c r="S4" s="76" t="s">
        <v>1</v>
      </c>
      <c r="T4" s="73" t="s">
        <v>7</v>
      </c>
      <c r="U4" s="78" t="s">
        <v>163</v>
      </c>
      <c r="V4" s="76" t="s">
        <v>1</v>
      </c>
    </row>
    <row r="5" spans="1:22" s="20" customFormat="1" ht="26.25" customHeight="1" x14ac:dyDescent="0.15">
      <c r="A5" s="20">
        <v>1</v>
      </c>
      <c r="B5" s="79" t="s">
        <v>8</v>
      </c>
      <c r="C5" s="80" t="s">
        <v>172</v>
      </c>
      <c r="D5" s="81" t="s">
        <v>156</v>
      </c>
      <c r="E5" s="82" t="s">
        <v>16</v>
      </c>
      <c r="F5" s="83" t="s">
        <v>179</v>
      </c>
      <c r="G5" s="84" t="s">
        <v>166</v>
      </c>
      <c r="H5" s="85" t="s">
        <v>12</v>
      </c>
      <c r="I5" s="83" t="s">
        <v>172</v>
      </c>
      <c r="J5" s="86" t="s">
        <v>9</v>
      </c>
      <c r="K5" s="87" t="s">
        <v>10</v>
      </c>
      <c r="L5" s="83" t="s">
        <v>172</v>
      </c>
      <c r="M5" s="88"/>
      <c r="N5" s="87" t="s">
        <v>11</v>
      </c>
      <c r="O5" s="80" t="s">
        <v>174</v>
      </c>
      <c r="P5" s="88"/>
      <c r="Q5" s="82" t="s">
        <v>14</v>
      </c>
      <c r="R5" s="83" t="s">
        <v>172</v>
      </c>
      <c r="S5" s="90" t="s">
        <v>9</v>
      </c>
      <c r="T5" s="82" t="s">
        <v>15</v>
      </c>
      <c r="U5" s="83" t="s">
        <v>172</v>
      </c>
      <c r="V5" s="86" t="s">
        <v>9</v>
      </c>
    </row>
    <row r="6" spans="1:22" s="20" customFormat="1" ht="26.25" customHeight="1" x14ac:dyDescent="0.15">
      <c r="A6" s="20">
        <v>2</v>
      </c>
      <c r="B6" s="91" t="s">
        <v>15</v>
      </c>
      <c r="C6" s="83" t="s">
        <v>172</v>
      </c>
      <c r="D6" s="84"/>
      <c r="E6" s="82" t="s">
        <v>26</v>
      </c>
      <c r="F6" s="83" t="s">
        <v>174</v>
      </c>
      <c r="G6" s="84" t="s">
        <v>156</v>
      </c>
      <c r="H6" s="85" t="s">
        <v>17</v>
      </c>
      <c r="I6" s="83" t="s">
        <v>172</v>
      </c>
      <c r="J6" s="86" t="s">
        <v>9</v>
      </c>
      <c r="K6" s="107" t="s">
        <v>195</v>
      </c>
      <c r="L6" s="47" t="s">
        <v>196</v>
      </c>
      <c r="M6" s="108"/>
      <c r="N6" s="82" t="s">
        <v>23</v>
      </c>
      <c r="O6" s="83" t="s">
        <v>172</v>
      </c>
      <c r="P6" s="90" t="s">
        <v>9</v>
      </c>
      <c r="Q6" s="107" t="s">
        <v>193</v>
      </c>
      <c r="R6" s="47" t="s">
        <v>194</v>
      </c>
      <c r="S6" s="108"/>
      <c r="T6" s="92" t="s">
        <v>20</v>
      </c>
      <c r="U6" s="83" t="s">
        <v>172</v>
      </c>
      <c r="V6" s="90" t="s">
        <v>9</v>
      </c>
    </row>
    <row r="7" spans="1:22" s="20" customFormat="1" ht="26.25" customHeight="1" x14ac:dyDescent="0.15">
      <c r="A7" s="20">
        <v>3</v>
      </c>
      <c r="B7" s="91" t="s">
        <v>25</v>
      </c>
      <c r="C7" s="83" t="s">
        <v>172</v>
      </c>
      <c r="D7" s="84"/>
      <c r="E7" s="82" t="s">
        <v>33</v>
      </c>
      <c r="F7" s="83" t="s">
        <v>172</v>
      </c>
      <c r="G7" s="84" t="s">
        <v>156</v>
      </c>
      <c r="H7" s="85" t="s">
        <v>19</v>
      </c>
      <c r="I7" s="83" t="s">
        <v>172</v>
      </c>
      <c r="J7" s="86"/>
      <c r="K7" s="82" t="s">
        <v>28</v>
      </c>
      <c r="L7" s="83" t="s">
        <v>172</v>
      </c>
      <c r="M7" s="90" t="s">
        <v>9</v>
      </c>
      <c r="N7" s="82" t="s">
        <v>29</v>
      </c>
      <c r="O7" s="83" t="s">
        <v>172</v>
      </c>
      <c r="P7" s="90"/>
      <c r="Q7" s="82" t="s">
        <v>22</v>
      </c>
      <c r="R7" s="83" t="s">
        <v>172</v>
      </c>
      <c r="S7" s="90" t="s">
        <v>9</v>
      </c>
      <c r="T7" s="82" t="s">
        <v>34</v>
      </c>
      <c r="U7" s="83" t="s">
        <v>172</v>
      </c>
      <c r="V7" s="90" t="s">
        <v>9</v>
      </c>
    </row>
    <row r="8" spans="1:22" s="20" customFormat="1" ht="26.25" customHeight="1" x14ac:dyDescent="0.15">
      <c r="A8" s="20">
        <v>4</v>
      </c>
      <c r="B8" s="45" t="s">
        <v>34</v>
      </c>
      <c r="C8" s="105" t="s">
        <v>198</v>
      </c>
      <c r="D8" s="106"/>
      <c r="E8" s="107" t="s">
        <v>188</v>
      </c>
      <c r="F8" s="105" t="s">
        <v>184</v>
      </c>
      <c r="G8" s="106"/>
      <c r="H8" s="85" t="s">
        <v>21</v>
      </c>
      <c r="I8" s="83" t="s">
        <v>172</v>
      </c>
      <c r="J8" s="86" t="s">
        <v>9</v>
      </c>
      <c r="K8" s="82" t="s">
        <v>37</v>
      </c>
      <c r="L8" s="83" t="s">
        <v>172</v>
      </c>
      <c r="M8" s="90" t="s">
        <v>9</v>
      </c>
      <c r="N8" s="82" t="s">
        <v>32</v>
      </c>
      <c r="O8" s="83" t="s">
        <v>172</v>
      </c>
      <c r="P8" s="90" t="s">
        <v>9</v>
      </c>
      <c r="Q8" s="82" t="s">
        <v>24</v>
      </c>
      <c r="R8" s="83" t="s">
        <v>172</v>
      </c>
      <c r="S8" s="90"/>
      <c r="T8" s="93" t="s">
        <v>39</v>
      </c>
      <c r="U8" s="83" t="s">
        <v>172</v>
      </c>
      <c r="V8" s="90" t="s">
        <v>9</v>
      </c>
    </row>
    <row r="9" spans="1:22" s="20" customFormat="1" ht="26.25" customHeight="1" x14ac:dyDescent="0.15">
      <c r="A9" s="20">
        <v>5</v>
      </c>
      <c r="B9" s="91" t="s">
        <v>40</v>
      </c>
      <c r="C9" s="83" t="s">
        <v>172</v>
      </c>
      <c r="D9" s="84" t="s">
        <v>9</v>
      </c>
      <c r="E9" s="82" t="s">
        <v>155</v>
      </c>
      <c r="F9" s="83" t="s">
        <v>172</v>
      </c>
      <c r="G9" s="84" t="s">
        <v>156</v>
      </c>
      <c r="H9" s="85" t="s">
        <v>18</v>
      </c>
      <c r="I9" s="83" t="s">
        <v>172</v>
      </c>
      <c r="J9" s="86" t="s">
        <v>9</v>
      </c>
      <c r="K9" s="82" t="s">
        <v>45</v>
      </c>
      <c r="L9" s="83" t="s">
        <v>172</v>
      </c>
      <c r="M9" s="90" t="s">
        <v>9</v>
      </c>
      <c r="N9" s="82" t="s">
        <v>35</v>
      </c>
      <c r="O9" s="83" t="s">
        <v>172</v>
      </c>
      <c r="P9" s="90" t="s">
        <v>9</v>
      </c>
      <c r="Q9" s="82" t="s">
        <v>30</v>
      </c>
      <c r="R9" s="83" t="s">
        <v>172</v>
      </c>
      <c r="S9" s="90" t="s">
        <v>9</v>
      </c>
      <c r="T9" s="82" t="s">
        <v>43</v>
      </c>
      <c r="U9" s="83" t="s">
        <v>172</v>
      </c>
      <c r="V9" s="90" t="s">
        <v>9</v>
      </c>
    </row>
    <row r="10" spans="1:22" s="20" customFormat="1" ht="26.25" customHeight="1" x14ac:dyDescent="0.15">
      <c r="A10" s="20">
        <v>6</v>
      </c>
      <c r="B10" s="45" t="s">
        <v>181</v>
      </c>
      <c r="C10" s="83" t="s">
        <v>172</v>
      </c>
      <c r="D10" s="106"/>
      <c r="E10" s="82" t="s">
        <v>48</v>
      </c>
      <c r="F10" s="83" t="s">
        <v>172</v>
      </c>
      <c r="G10" s="84" t="s">
        <v>156</v>
      </c>
      <c r="H10" s="85" t="s">
        <v>27</v>
      </c>
      <c r="I10" s="83" t="s">
        <v>172</v>
      </c>
      <c r="J10" s="86" t="s">
        <v>9</v>
      </c>
      <c r="K10" s="82" t="s">
        <v>51</v>
      </c>
      <c r="L10" s="83" t="s">
        <v>172</v>
      </c>
      <c r="M10" s="90"/>
      <c r="N10" s="82" t="s">
        <v>41</v>
      </c>
      <c r="O10" s="83" t="s">
        <v>172</v>
      </c>
      <c r="P10" s="90" t="s">
        <v>9</v>
      </c>
      <c r="Q10" s="92" t="s">
        <v>36</v>
      </c>
      <c r="R10" s="83" t="s">
        <v>172</v>
      </c>
      <c r="S10" s="90" t="s">
        <v>9</v>
      </c>
      <c r="T10" s="93" t="s">
        <v>52</v>
      </c>
      <c r="U10" s="83" t="s">
        <v>172</v>
      </c>
      <c r="V10" s="90" t="s">
        <v>9</v>
      </c>
    </row>
    <row r="11" spans="1:22" s="20" customFormat="1" ht="26.25" customHeight="1" x14ac:dyDescent="0.15">
      <c r="A11" s="20">
        <v>7</v>
      </c>
      <c r="B11" s="82" t="s">
        <v>53</v>
      </c>
      <c r="C11" s="83" t="s">
        <v>172</v>
      </c>
      <c r="D11" s="84" t="s">
        <v>156</v>
      </c>
      <c r="E11" s="82" t="s">
        <v>180</v>
      </c>
      <c r="F11" s="83" t="s">
        <v>172</v>
      </c>
      <c r="G11" s="84"/>
      <c r="H11" s="92" t="s">
        <v>160</v>
      </c>
      <c r="I11" s="83" t="s">
        <v>172</v>
      </c>
      <c r="J11" s="86" t="s">
        <v>9</v>
      </c>
      <c r="K11" s="82" t="s">
        <v>54</v>
      </c>
      <c r="L11" s="83" t="s">
        <v>172</v>
      </c>
      <c r="M11" s="90"/>
      <c r="N11" s="92" t="s">
        <v>46</v>
      </c>
      <c r="O11" s="83" t="s">
        <v>172</v>
      </c>
      <c r="P11" s="90" t="s">
        <v>9</v>
      </c>
      <c r="Q11" s="82" t="s">
        <v>38</v>
      </c>
      <c r="R11" s="83" t="s">
        <v>172</v>
      </c>
      <c r="S11" s="90" t="s">
        <v>9</v>
      </c>
      <c r="T11" s="82" t="s">
        <v>66</v>
      </c>
      <c r="U11" s="83" t="s">
        <v>174</v>
      </c>
      <c r="V11" s="90"/>
    </row>
    <row r="12" spans="1:22" s="20" customFormat="1" ht="26.25" customHeight="1" x14ac:dyDescent="0.15">
      <c r="A12" s="20">
        <v>8</v>
      </c>
      <c r="B12" s="82" t="s">
        <v>56</v>
      </c>
      <c r="C12" s="83" t="s">
        <v>172</v>
      </c>
      <c r="D12" s="84" t="s">
        <v>156</v>
      </c>
      <c r="E12" s="92" t="s">
        <v>57</v>
      </c>
      <c r="F12" s="83" t="s">
        <v>172</v>
      </c>
      <c r="G12" s="84" t="s">
        <v>156</v>
      </c>
      <c r="H12" s="85" t="s">
        <v>34</v>
      </c>
      <c r="I12" s="83" t="s">
        <v>172</v>
      </c>
      <c r="J12" s="86" t="s">
        <v>9</v>
      </c>
      <c r="K12" s="82" t="s">
        <v>59</v>
      </c>
      <c r="L12" s="83" t="s">
        <v>172</v>
      </c>
      <c r="M12" s="90" t="s">
        <v>9</v>
      </c>
      <c r="N12" s="82" t="s">
        <v>34</v>
      </c>
      <c r="O12" s="83" t="s">
        <v>174</v>
      </c>
      <c r="P12" s="90"/>
      <c r="Q12" s="82" t="s">
        <v>42</v>
      </c>
      <c r="R12" s="83" t="s">
        <v>172</v>
      </c>
      <c r="S12" s="90" t="s">
        <v>9</v>
      </c>
      <c r="T12" s="82" t="s">
        <v>76</v>
      </c>
      <c r="U12" s="83" t="s">
        <v>172</v>
      </c>
      <c r="V12" s="90" t="s">
        <v>9</v>
      </c>
    </row>
    <row r="13" spans="1:22" s="20" customFormat="1" ht="26.25" customHeight="1" x14ac:dyDescent="0.15">
      <c r="A13" s="20">
        <v>9</v>
      </c>
      <c r="B13" s="82" t="s">
        <v>61</v>
      </c>
      <c r="C13" s="83" t="s">
        <v>172</v>
      </c>
      <c r="D13" s="84" t="s">
        <v>156</v>
      </c>
      <c r="E13" s="82" t="s">
        <v>61</v>
      </c>
      <c r="F13" s="83" t="s">
        <v>172</v>
      </c>
      <c r="G13" s="84" t="s">
        <v>156</v>
      </c>
      <c r="H13" s="85" t="s">
        <v>31</v>
      </c>
      <c r="I13" s="83" t="s">
        <v>172</v>
      </c>
      <c r="J13" s="86" t="s">
        <v>9</v>
      </c>
      <c r="K13" s="82" t="s">
        <v>74</v>
      </c>
      <c r="L13" s="83" t="s">
        <v>174</v>
      </c>
      <c r="M13" s="90" t="s">
        <v>156</v>
      </c>
      <c r="N13" s="82" t="s">
        <v>63</v>
      </c>
      <c r="O13" s="83" t="s">
        <v>172</v>
      </c>
      <c r="P13" s="90"/>
      <c r="Q13" s="82" t="s">
        <v>47</v>
      </c>
      <c r="R13" s="83" t="s">
        <v>172</v>
      </c>
      <c r="S13" s="90" t="s">
        <v>9</v>
      </c>
      <c r="T13" s="85" t="s">
        <v>11</v>
      </c>
      <c r="U13" s="83" t="s">
        <v>172</v>
      </c>
      <c r="V13" s="86"/>
    </row>
    <row r="14" spans="1:22" s="20" customFormat="1" ht="26.25" customHeight="1" x14ac:dyDescent="0.15">
      <c r="A14" s="20">
        <v>10</v>
      </c>
      <c r="B14" s="82" t="s">
        <v>71</v>
      </c>
      <c r="C14" s="83" t="s">
        <v>172</v>
      </c>
      <c r="D14" s="84"/>
      <c r="E14" s="93" t="s">
        <v>67</v>
      </c>
      <c r="F14" s="83" t="s">
        <v>174</v>
      </c>
      <c r="G14" s="84" t="s">
        <v>156</v>
      </c>
      <c r="H14" s="85" t="s">
        <v>44</v>
      </c>
      <c r="I14" s="83" t="s">
        <v>172</v>
      </c>
      <c r="J14" s="86" t="s">
        <v>9</v>
      </c>
      <c r="K14" s="94" t="s">
        <v>79</v>
      </c>
      <c r="L14" s="83" t="s">
        <v>172</v>
      </c>
      <c r="M14" s="86" t="s">
        <v>9</v>
      </c>
      <c r="N14" s="94" t="s">
        <v>82</v>
      </c>
      <c r="O14" s="83" t="s">
        <v>172</v>
      </c>
      <c r="P14" s="86" t="s">
        <v>9</v>
      </c>
      <c r="Q14" s="82" t="s">
        <v>55</v>
      </c>
      <c r="R14" s="83" t="s">
        <v>172</v>
      </c>
      <c r="S14" s="90"/>
      <c r="T14" s="85" t="s">
        <v>80</v>
      </c>
      <c r="U14" s="83" t="s">
        <v>172</v>
      </c>
      <c r="V14" s="86" t="s">
        <v>9</v>
      </c>
    </row>
    <row r="15" spans="1:22" s="20" customFormat="1" ht="26.25" customHeight="1" x14ac:dyDescent="0.15">
      <c r="A15" s="20">
        <v>11</v>
      </c>
      <c r="B15" s="82" t="s">
        <v>77</v>
      </c>
      <c r="C15" s="83" t="s">
        <v>172</v>
      </c>
      <c r="D15" s="84" t="s">
        <v>156</v>
      </c>
      <c r="E15" s="91" t="s">
        <v>83</v>
      </c>
      <c r="F15" s="83" t="s">
        <v>172</v>
      </c>
      <c r="G15" s="84" t="s">
        <v>156</v>
      </c>
      <c r="H15" s="85" t="s">
        <v>50</v>
      </c>
      <c r="I15" s="83" t="s">
        <v>172</v>
      </c>
      <c r="J15" s="86" t="s">
        <v>167</v>
      </c>
      <c r="K15" s="85" t="s">
        <v>15</v>
      </c>
      <c r="L15" s="83" t="s">
        <v>172</v>
      </c>
      <c r="M15" s="86"/>
      <c r="N15" s="91" t="s">
        <v>85</v>
      </c>
      <c r="O15" s="83" t="s">
        <v>172</v>
      </c>
      <c r="P15" s="86"/>
      <c r="Q15" s="82" t="s">
        <v>60</v>
      </c>
      <c r="R15" s="83" t="s">
        <v>172</v>
      </c>
      <c r="S15" s="90" t="s">
        <v>9</v>
      </c>
      <c r="T15" s="85" t="s">
        <v>86</v>
      </c>
      <c r="U15" s="83" t="s">
        <v>172</v>
      </c>
      <c r="V15" s="86" t="s">
        <v>9</v>
      </c>
    </row>
    <row r="16" spans="1:22" s="20" customFormat="1" ht="26.25" customHeight="1" x14ac:dyDescent="0.15">
      <c r="A16" s="20">
        <v>12</v>
      </c>
      <c r="B16" s="93" t="s">
        <v>81</v>
      </c>
      <c r="C16" s="83" t="s">
        <v>172</v>
      </c>
      <c r="D16" s="84" t="s">
        <v>156</v>
      </c>
      <c r="E16" s="85" t="s">
        <v>95</v>
      </c>
      <c r="F16" s="83" t="s">
        <v>172</v>
      </c>
      <c r="G16" s="84" t="s">
        <v>156</v>
      </c>
      <c r="H16" s="95" t="s">
        <v>49</v>
      </c>
      <c r="I16" s="83" t="s">
        <v>172</v>
      </c>
      <c r="J16" s="86" t="s">
        <v>9</v>
      </c>
      <c r="K16" s="85" t="s">
        <v>89</v>
      </c>
      <c r="L16" s="83" t="s">
        <v>172</v>
      </c>
      <c r="M16" s="86"/>
      <c r="N16" s="91" t="s">
        <v>97</v>
      </c>
      <c r="O16" s="83" t="s">
        <v>172</v>
      </c>
      <c r="P16" s="86"/>
      <c r="Q16" s="82" t="s">
        <v>70</v>
      </c>
      <c r="R16" s="83" t="s">
        <v>172</v>
      </c>
      <c r="S16" s="90" t="s">
        <v>9</v>
      </c>
      <c r="T16" s="85" t="s">
        <v>91</v>
      </c>
      <c r="U16" s="83" t="s">
        <v>174</v>
      </c>
      <c r="V16" s="86" t="s">
        <v>9</v>
      </c>
    </row>
    <row r="17" spans="1:22" s="20" customFormat="1" ht="26.25" customHeight="1" x14ac:dyDescent="0.15">
      <c r="A17" s="20">
        <v>13</v>
      </c>
      <c r="B17" s="82" t="s">
        <v>87</v>
      </c>
      <c r="C17" s="83" t="s">
        <v>172</v>
      </c>
      <c r="D17" s="84"/>
      <c r="E17" s="85" t="s">
        <v>99</v>
      </c>
      <c r="F17" s="83" t="s">
        <v>172</v>
      </c>
      <c r="G17" s="84" t="s">
        <v>156</v>
      </c>
      <c r="H17" s="85" t="s">
        <v>58</v>
      </c>
      <c r="I17" s="83" t="s">
        <v>172</v>
      </c>
      <c r="J17" s="86" t="s">
        <v>9</v>
      </c>
      <c r="K17" s="85" t="s">
        <v>96</v>
      </c>
      <c r="L17" s="83" t="s">
        <v>172</v>
      </c>
      <c r="M17" s="86" t="s">
        <v>9</v>
      </c>
      <c r="N17" s="91" t="s">
        <v>83</v>
      </c>
      <c r="O17" s="83" t="s">
        <v>172</v>
      </c>
      <c r="P17" s="86"/>
      <c r="Q17" s="85" t="s">
        <v>11</v>
      </c>
      <c r="R17" s="83" t="s">
        <v>172</v>
      </c>
      <c r="S17" s="86" t="s">
        <v>9</v>
      </c>
      <c r="T17" s="85" t="s">
        <v>94</v>
      </c>
      <c r="U17" s="83" t="s">
        <v>174</v>
      </c>
      <c r="V17" s="86" t="s">
        <v>9</v>
      </c>
    </row>
    <row r="18" spans="1:22" s="20" customFormat="1" ht="26.25" customHeight="1" x14ac:dyDescent="0.15">
      <c r="A18" s="20">
        <v>14</v>
      </c>
      <c r="B18" s="92" t="s">
        <v>92</v>
      </c>
      <c r="C18" s="83" t="s">
        <v>172</v>
      </c>
      <c r="D18" s="84" t="s">
        <v>156</v>
      </c>
      <c r="E18" s="85" t="s">
        <v>103</v>
      </c>
      <c r="F18" s="83" t="s">
        <v>172</v>
      </c>
      <c r="G18" s="84" t="s">
        <v>156</v>
      </c>
      <c r="H18" s="85" t="s">
        <v>62</v>
      </c>
      <c r="I18" s="83" t="s">
        <v>172</v>
      </c>
      <c r="J18" s="86" t="s">
        <v>9</v>
      </c>
      <c r="K18" s="85" t="s">
        <v>101</v>
      </c>
      <c r="L18" s="83" t="s">
        <v>172</v>
      </c>
      <c r="M18" s="86" t="s">
        <v>9</v>
      </c>
      <c r="N18" s="91" t="s">
        <v>65</v>
      </c>
      <c r="O18" s="83" t="s">
        <v>172</v>
      </c>
      <c r="P18" s="86" t="s">
        <v>9</v>
      </c>
      <c r="Q18" s="85" t="s">
        <v>13</v>
      </c>
      <c r="R18" s="83" t="s">
        <v>172</v>
      </c>
      <c r="S18" s="86" t="s">
        <v>9</v>
      </c>
      <c r="T18" s="85" t="s">
        <v>98</v>
      </c>
      <c r="U18" s="83" t="s">
        <v>172</v>
      </c>
      <c r="V18" s="86"/>
    </row>
    <row r="19" spans="1:22" s="20" customFormat="1" ht="26.25" customHeight="1" x14ac:dyDescent="0.15">
      <c r="A19" s="20">
        <v>15</v>
      </c>
      <c r="B19" s="91" t="s">
        <v>90</v>
      </c>
      <c r="C19" s="83" t="s">
        <v>172</v>
      </c>
      <c r="D19" s="84" t="s">
        <v>156</v>
      </c>
      <c r="E19" s="103" t="s">
        <v>104</v>
      </c>
      <c r="F19" s="105" t="s">
        <v>184</v>
      </c>
      <c r="G19" s="106" t="s">
        <v>185</v>
      </c>
      <c r="H19" s="85" t="s">
        <v>68</v>
      </c>
      <c r="I19" s="83" t="s">
        <v>172</v>
      </c>
      <c r="J19" s="86" t="s">
        <v>9</v>
      </c>
      <c r="K19" s="95" t="s">
        <v>107</v>
      </c>
      <c r="L19" s="83" t="s">
        <v>172</v>
      </c>
      <c r="M19" s="86" t="s">
        <v>9</v>
      </c>
      <c r="N19" s="91" t="s">
        <v>115</v>
      </c>
      <c r="O19" s="83" t="s">
        <v>172</v>
      </c>
      <c r="P19" s="86" t="s">
        <v>9</v>
      </c>
      <c r="Q19" s="85" t="s">
        <v>15</v>
      </c>
      <c r="R19" s="83" t="s">
        <v>172</v>
      </c>
      <c r="S19" s="86" t="s">
        <v>9</v>
      </c>
      <c r="T19" s="85" t="s">
        <v>102</v>
      </c>
      <c r="U19" s="83" t="s">
        <v>172</v>
      </c>
      <c r="V19" s="86" t="s">
        <v>9</v>
      </c>
    </row>
    <row r="20" spans="1:22" s="20" customFormat="1" ht="26.25" customHeight="1" x14ac:dyDescent="0.15">
      <c r="A20" s="20">
        <v>16</v>
      </c>
      <c r="B20" s="45" t="s">
        <v>183</v>
      </c>
      <c r="C20" s="105" t="s">
        <v>172</v>
      </c>
      <c r="D20" s="106"/>
      <c r="E20" s="85" t="s">
        <v>34</v>
      </c>
      <c r="F20" s="83" t="s">
        <v>172</v>
      </c>
      <c r="G20" s="84" t="s">
        <v>156</v>
      </c>
      <c r="H20" s="85" t="s">
        <v>73</v>
      </c>
      <c r="I20" s="83" t="s">
        <v>172</v>
      </c>
      <c r="J20" s="86" t="s">
        <v>9</v>
      </c>
      <c r="K20" s="85" t="s">
        <v>109</v>
      </c>
      <c r="L20" s="83" t="s">
        <v>172</v>
      </c>
      <c r="M20" s="86" t="s">
        <v>9</v>
      </c>
      <c r="N20" s="91" t="s">
        <v>119</v>
      </c>
      <c r="O20" s="83" t="s">
        <v>172</v>
      </c>
      <c r="P20" s="86" t="s">
        <v>9</v>
      </c>
      <c r="Q20" s="103" t="s">
        <v>41</v>
      </c>
      <c r="R20" s="47" t="s">
        <v>197</v>
      </c>
      <c r="S20" s="46"/>
      <c r="T20" s="85" t="s">
        <v>105</v>
      </c>
      <c r="U20" s="83" t="s">
        <v>172</v>
      </c>
      <c r="V20" s="86" t="s">
        <v>9</v>
      </c>
    </row>
    <row r="21" spans="1:22" s="20" customFormat="1" ht="26.25" customHeight="1" x14ac:dyDescent="0.15">
      <c r="A21" s="20">
        <v>17</v>
      </c>
      <c r="B21" s="91" t="s">
        <v>182</v>
      </c>
      <c r="C21" s="83" t="s">
        <v>172</v>
      </c>
      <c r="D21" s="84"/>
      <c r="E21" s="103" t="s">
        <v>186</v>
      </c>
      <c r="F21" s="105" t="s">
        <v>172</v>
      </c>
      <c r="G21" s="106"/>
      <c r="H21" s="85" t="s">
        <v>78</v>
      </c>
      <c r="I21" s="83" t="s">
        <v>172</v>
      </c>
      <c r="J21" s="86" t="s">
        <v>9</v>
      </c>
      <c r="K21" s="85" t="s">
        <v>118</v>
      </c>
      <c r="L21" s="83" t="s">
        <v>172</v>
      </c>
      <c r="M21" s="86" t="s">
        <v>9</v>
      </c>
      <c r="N21" s="85" t="s">
        <v>121</v>
      </c>
      <c r="O21" s="83" t="s">
        <v>172</v>
      </c>
      <c r="P21" s="86" t="s">
        <v>9</v>
      </c>
      <c r="Q21" s="85" t="s">
        <v>104</v>
      </c>
      <c r="R21" s="83" t="s">
        <v>172</v>
      </c>
      <c r="S21" s="86"/>
      <c r="T21" s="85" t="s">
        <v>112</v>
      </c>
      <c r="U21" s="83" t="s">
        <v>172</v>
      </c>
      <c r="V21" s="86"/>
    </row>
    <row r="22" spans="1:22" s="20" customFormat="1" ht="26.25" customHeight="1" x14ac:dyDescent="0.15">
      <c r="A22" s="20">
        <v>18</v>
      </c>
      <c r="B22" s="45" t="s">
        <v>177</v>
      </c>
      <c r="C22" s="105" t="s">
        <v>178</v>
      </c>
      <c r="D22" s="106"/>
      <c r="E22" s="103" t="s">
        <v>187</v>
      </c>
      <c r="F22" s="105" t="s">
        <v>172</v>
      </c>
      <c r="G22" s="106"/>
      <c r="H22" s="85" t="s">
        <v>84</v>
      </c>
      <c r="I22" s="83" t="s">
        <v>172</v>
      </c>
      <c r="J22" s="86" t="s">
        <v>9</v>
      </c>
      <c r="K22" s="103" t="s">
        <v>113</v>
      </c>
      <c r="L22" s="83" t="s">
        <v>172</v>
      </c>
      <c r="M22" s="46"/>
      <c r="N22" s="103" t="s">
        <v>190</v>
      </c>
      <c r="O22" s="83" t="s">
        <v>172</v>
      </c>
      <c r="P22" s="46"/>
      <c r="Q22" s="103" t="s">
        <v>191</v>
      </c>
      <c r="R22" s="83" t="s">
        <v>172</v>
      </c>
      <c r="S22" s="46"/>
      <c r="T22" s="85" t="s">
        <v>116</v>
      </c>
      <c r="U22" s="83" t="s">
        <v>172</v>
      </c>
      <c r="V22" s="86" t="s">
        <v>9</v>
      </c>
    </row>
    <row r="23" spans="1:22" s="20" customFormat="1" ht="26.25" customHeight="1" x14ac:dyDescent="0.15">
      <c r="A23" s="20">
        <v>19</v>
      </c>
      <c r="B23" s="91" t="s">
        <v>113</v>
      </c>
      <c r="C23" s="83" t="s">
        <v>172</v>
      </c>
      <c r="D23" s="84" t="s">
        <v>156</v>
      </c>
      <c r="E23" s="85" t="s">
        <v>124</v>
      </c>
      <c r="F23" s="105" t="s">
        <v>172</v>
      </c>
      <c r="G23" s="84"/>
      <c r="H23" s="85" t="s">
        <v>72</v>
      </c>
      <c r="I23" s="83" t="s">
        <v>172</v>
      </c>
      <c r="J23" s="86"/>
      <c r="K23" s="95" t="s">
        <v>125</v>
      </c>
      <c r="L23" s="83" t="s">
        <v>172</v>
      </c>
      <c r="M23" s="86" t="s">
        <v>9</v>
      </c>
      <c r="N23" s="85" t="s">
        <v>132</v>
      </c>
      <c r="O23" s="83" t="s">
        <v>172</v>
      </c>
      <c r="P23" s="86" t="s">
        <v>9</v>
      </c>
      <c r="Q23" s="85" t="s">
        <v>122</v>
      </c>
      <c r="R23" s="83" t="s">
        <v>174</v>
      </c>
      <c r="S23" s="86" t="s">
        <v>9</v>
      </c>
      <c r="T23" s="103" t="s">
        <v>171</v>
      </c>
      <c r="U23" s="83" t="s">
        <v>174</v>
      </c>
      <c r="V23" s="46"/>
    </row>
    <row r="24" spans="1:22" s="20" customFormat="1" ht="26.25" customHeight="1" x14ac:dyDescent="0.15">
      <c r="A24" s="20">
        <v>20</v>
      </c>
      <c r="B24" s="91" t="s">
        <v>117</v>
      </c>
      <c r="C24" s="83" t="s">
        <v>172</v>
      </c>
      <c r="D24" s="84"/>
      <c r="E24" s="85" t="s">
        <v>127</v>
      </c>
      <c r="F24" s="83" t="s">
        <v>172</v>
      </c>
      <c r="G24" s="84" t="s">
        <v>156</v>
      </c>
      <c r="H24" s="85" t="s">
        <v>100</v>
      </c>
      <c r="I24" s="83" t="s">
        <v>172</v>
      </c>
      <c r="J24" s="86" t="s">
        <v>9</v>
      </c>
      <c r="K24" s="92" t="s">
        <v>129</v>
      </c>
      <c r="L24" s="83" t="s">
        <v>172</v>
      </c>
      <c r="M24" s="86" t="s">
        <v>9</v>
      </c>
      <c r="N24" s="85" t="s">
        <v>134</v>
      </c>
      <c r="O24" s="83" t="s">
        <v>172</v>
      </c>
      <c r="P24" s="86"/>
      <c r="Q24" s="85" t="s">
        <v>49</v>
      </c>
      <c r="R24" s="83" t="s">
        <v>172</v>
      </c>
      <c r="S24" s="86" t="s">
        <v>9</v>
      </c>
      <c r="T24" s="85" t="s">
        <v>64</v>
      </c>
      <c r="U24" s="83" t="s">
        <v>172</v>
      </c>
      <c r="V24" s="86"/>
    </row>
    <row r="25" spans="1:22" s="20" customFormat="1" ht="26.25" customHeight="1" x14ac:dyDescent="0.15">
      <c r="A25" s="20">
        <v>21</v>
      </c>
      <c r="B25" s="91" t="s">
        <v>88</v>
      </c>
      <c r="C25" s="83" t="s">
        <v>172</v>
      </c>
      <c r="D25" s="84" t="s">
        <v>156</v>
      </c>
      <c r="E25" s="85" t="s">
        <v>56</v>
      </c>
      <c r="F25" s="83" t="s">
        <v>172</v>
      </c>
      <c r="G25" s="84"/>
      <c r="H25" s="103" t="s">
        <v>189</v>
      </c>
      <c r="I25" s="105" t="s">
        <v>184</v>
      </c>
      <c r="J25" s="46"/>
      <c r="K25" s="85" t="s">
        <v>131</v>
      </c>
      <c r="L25" s="83" t="s">
        <v>172</v>
      </c>
      <c r="M25" s="86" t="s">
        <v>9</v>
      </c>
      <c r="N25" s="85" t="s">
        <v>138</v>
      </c>
      <c r="O25" s="83" t="s">
        <v>172</v>
      </c>
      <c r="P25" s="86" t="s">
        <v>9</v>
      </c>
      <c r="Q25" s="103" t="s">
        <v>192</v>
      </c>
      <c r="R25" s="83" t="s">
        <v>172</v>
      </c>
      <c r="S25" s="46"/>
      <c r="T25" s="85" t="s">
        <v>93</v>
      </c>
      <c r="U25" s="83" t="s">
        <v>172</v>
      </c>
      <c r="V25" s="86"/>
    </row>
    <row r="26" spans="1:22" s="20" customFormat="1" ht="26.25" customHeight="1" x14ac:dyDescent="0.15">
      <c r="A26" s="20">
        <v>22</v>
      </c>
      <c r="B26" s="91" t="s">
        <v>126</v>
      </c>
      <c r="C26" s="83" t="s">
        <v>172</v>
      </c>
      <c r="D26" s="84"/>
      <c r="E26" s="85" t="s">
        <v>110</v>
      </c>
      <c r="F26" s="83" t="s">
        <v>172</v>
      </c>
      <c r="G26" s="84"/>
      <c r="H26" s="85" t="s">
        <v>106</v>
      </c>
      <c r="I26" s="83" t="s">
        <v>172</v>
      </c>
      <c r="J26" s="86" t="s">
        <v>9</v>
      </c>
      <c r="K26" s="85" t="s">
        <v>133</v>
      </c>
      <c r="L26" s="83" t="s">
        <v>172</v>
      </c>
      <c r="M26" s="86" t="s">
        <v>9</v>
      </c>
      <c r="N26" s="85" t="s">
        <v>169</v>
      </c>
      <c r="O26" s="83" t="s">
        <v>172</v>
      </c>
      <c r="P26" s="86" t="s">
        <v>9</v>
      </c>
      <c r="Q26" s="85" t="s">
        <v>72</v>
      </c>
      <c r="R26" s="83" t="s">
        <v>172</v>
      </c>
      <c r="S26" s="86" t="s">
        <v>9</v>
      </c>
      <c r="T26" s="85" t="s">
        <v>120</v>
      </c>
      <c r="U26" s="83" t="s">
        <v>172</v>
      </c>
      <c r="V26" s="86" t="s">
        <v>9</v>
      </c>
    </row>
    <row r="27" spans="1:22" s="20" customFormat="1" ht="26.25" customHeight="1" x14ac:dyDescent="0.15">
      <c r="A27" s="20">
        <v>23</v>
      </c>
      <c r="B27" s="91" t="s">
        <v>135</v>
      </c>
      <c r="C27" s="83" t="s">
        <v>172</v>
      </c>
      <c r="D27" s="84"/>
      <c r="E27" s="85" t="s">
        <v>136</v>
      </c>
      <c r="F27" s="83" t="s">
        <v>172</v>
      </c>
      <c r="G27" s="84" t="s">
        <v>156</v>
      </c>
      <c r="H27" s="85" t="s">
        <v>108</v>
      </c>
      <c r="I27" s="83" t="s">
        <v>172</v>
      </c>
      <c r="J27" s="86"/>
      <c r="K27" s="85" t="s">
        <v>70</v>
      </c>
      <c r="L27" s="83" t="s">
        <v>172</v>
      </c>
      <c r="M27" s="86" t="s">
        <v>9</v>
      </c>
      <c r="N27" s="91" t="s">
        <v>137</v>
      </c>
      <c r="O27" s="89"/>
      <c r="P27" s="86"/>
      <c r="Q27" s="85" t="s">
        <v>140</v>
      </c>
      <c r="R27" s="83" t="s">
        <v>172</v>
      </c>
      <c r="S27" s="86"/>
      <c r="T27" s="85" t="s">
        <v>139</v>
      </c>
      <c r="U27" s="83" t="s">
        <v>172</v>
      </c>
      <c r="V27" s="86" t="s">
        <v>9</v>
      </c>
    </row>
    <row r="28" spans="1:22" s="20" customFormat="1" ht="26.25" customHeight="1" x14ac:dyDescent="0.15">
      <c r="A28" s="20">
        <v>24</v>
      </c>
      <c r="B28" s="91" t="s">
        <v>142</v>
      </c>
      <c r="C28" s="83" t="s">
        <v>172</v>
      </c>
      <c r="D28" s="84" t="s">
        <v>156</v>
      </c>
      <c r="E28" s="85" t="s">
        <v>143</v>
      </c>
      <c r="F28" s="83" t="s">
        <v>172</v>
      </c>
      <c r="G28" s="84" t="s">
        <v>156</v>
      </c>
      <c r="H28" s="85" t="s">
        <v>111</v>
      </c>
      <c r="I28" s="83" t="s">
        <v>172</v>
      </c>
      <c r="J28" s="86" t="s">
        <v>9</v>
      </c>
      <c r="N28" s="91" t="s">
        <v>137</v>
      </c>
      <c r="O28" s="89"/>
      <c r="P28" s="86"/>
      <c r="Q28" s="91" t="s">
        <v>137</v>
      </c>
      <c r="R28" s="89"/>
      <c r="S28" s="86"/>
      <c r="T28" s="85" t="s">
        <v>141</v>
      </c>
      <c r="U28" s="83" t="s">
        <v>172</v>
      </c>
      <c r="V28" s="86" t="s">
        <v>9</v>
      </c>
    </row>
    <row r="29" spans="1:22" s="20" customFormat="1" ht="26.25" customHeight="1" x14ac:dyDescent="0.15">
      <c r="A29" s="20">
        <v>25</v>
      </c>
      <c r="B29" s="91" t="s">
        <v>145</v>
      </c>
      <c r="C29" s="83" t="s">
        <v>172</v>
      </c>
      <c r="D29" s="84" t="s">
        <v>156</v>
      </c>
      <c r="E29" s="85" t="s">
        <v>123</v>
      </c>
      <c r="F29" s="83" t="s">
        <v>176</v>
      </c>
      <c r="G29" s="84" t="s">
        <v>156</v>
      </c>
      <c r="H29" s="85" t="s">
        <v>114</v>
      </c>
      <c r="I29" s="83" t="s">
        <v>172</v>
      </c>
      <c r="J29" s="86"/>
      <c r="N29" s="91" t="s">
        <v>137</v>
      </c>
      <c r="O29" s="89"/>
      <c r="P29" s="86"/>
      <c r="Q29" s="91" t="s">
        <v>137</v>
      </c>
      <c r="R29" s="89"/>
      <c r="S29" s="86"/>
      <c r="T29" s="85" t="s">
        <v>144</v>
      </c>
      <c r="U29" s="83" t="s">
        <v>172</v>
      </c>
      <c r="V29" s="86" t="s">
        <v>9</v>
      </c>
    </row>
    <row r="30" spans="1:22" s="20" customFormat="1" ht="26.25" customHeight="1" x14ac:dyDescent="0.15">
      <c r="A30" s="20">
        <v>26</v>
      </c>
      <c r="B30" s="91" t="s">
        <v>146</v>
      </c>
      <c r="C30" s="83" t="s">
        <v>172</v>
      </c>
      <c r="D30" s="84" t="s">
        <v>156</v>
      </c>
      <c r="E30" s="85" t="s">
        <v>147</v>
      </c>
      <c r="F30" s="83" t="s">
        <v>172</v>
      </c>
      <c r="G30" s="84" t="s">
        <v>156</v>
      </c>
      <c r="H30" s="85" t="s">
        <v>69</v>
      </c>
      <c r="I30" s="83" t="s">
        <v>172</v>
      </c>
      <c r="J30" s="86" t="s">
        <v>9</v>
      </c>
      <c r="K30" s="85"/>
      <c r="L30" s="89"/>
      <c r="M30" s="86"/>
      <c r="N30" s="91"/>
      <c r="O30" s="89"/>
      <c r="P30" s="86"/>
      <c r="Q30" s="91" t="s">
        <v>137</v>
      </c>
      <c r="R30" s="89"/>
      <c r="S30" s="86"/>
      <c r="T30" s="85"/>
      <c r="U30" s="83"/>
      <c r="V30" s="86"/>
    </row>
    <row r="31" spans="1:22" s="20" customFormat="1" ht="26.25" customHeight="1" x14ac:dyDescent="0.15">
      <c r="A31" s="20">
        <v>27</v>
      </c>
      <c r="B31" s="91" t="s">
        <v>139</v>
      </c>
      <c r="C31" s="83" t="s">
        <v>172</v>
      </c>
      <c r="D31" s="84" t="s">
        <v>166</v>
      </c>
      <c r="E31" s="85" t="s">
        <v>97</v>
      </c>
      <c r="F31" s="83" t="s">
        <v>174</v>
      </c>
      <c r="G31" s="84" t="s">
        <v>156</v>
      </c>
      <c r="H31" s="85" t="s">
        <v>128</v>
      </c>
      <c r="I31" s="83" t="s">
        <v>172</v>
      </c>
      <c r="J31" s="86"/>
      <c r="K31" s="91" t="s">
        <v>137</v>
      </c>
      <c r="L31" s="89"/>
      <c r="M31" s="86"/>
      <c r="N31" s="91" t="s">
        <v>137</v>
      </c>
      <c r="O31" s="89"/>
      <c r="P31" s="86"/>
      <c r="Q31" s="91" t="s">
        <v>137</v>
      </c>
      <c r="R31" s="89"/>
      <c r="S31" s="86"/>
      <c r="T31" s="85"/>
      <c r="U31" s="83"/>
      <c r="V31" s="86"/>
    </row>
    <row r="32" spans="1:22" s="20" customFormat="1" ht="26.25" customHeight="1" x14ac:dyDescent="0.15">
      <c r="A32" s="20">
        <v>28</v>
      </c>
      <c r="B32" s="91" t="s">
        <v>75</v>
      </c>
      <c r="C32" s="83" t="s">
        <v>172</v>
      </c>
      <c r="D32" s="84" t="s">
        <v>156</v>
      </c>
      <c r="E32" s="96" t="s">
        <v>64</v>
      </c>
      <c r="F32" s="105" t="s">
        <v>172</v>
      </c>
      <c r="G32" s="97" t="s">
        <v>168</v>
      </c>
      <c r="H32" s="85" t="s">
        <v>130</v>
      </c>
      <c r="I32" s="83" t="s">
        <v>172</v>
      </c>
      <c r="J32" s="86" t="s">
        <v>9</v>
      </c>
      <c r="K32" s="91"/>
      <c r="L32" s="89"/>
      <c r="M32" s="86"/>
      <c r="N32" s="91" t="s">
        <v>137</v>
      </c>
      <c r="O32" s="89"/>
      <c r="P32" s="86"/>
      <c r="Q32" s="91" t="s">
        <v>137</v>
      </c>
      <c r="R32" s="89"/>
      <c r="S32" s="86"/>
      <c r="T32" s="91" t="s">
        <v>137</v>
      </c>
      <c r="U32" s="89"/>
      <c r="V32" s="86"/>
    </row>
    <row r="33" spans="2:22" s="20" customFormat="1" ht="26.25" customHeight="1" x14ac:dyDescent="0.15">
      <c r="B33" s="98"/>
      <c r="C33" s="99"/>
      <c r="D33" s="99"/>
      <c r="E33" s="85"/>
      <c r="F33" s="83"/>
      <c r="G33" s="84"/>
      <c r="H33" s="96"/>
      <c r="I33" s="119"/>
      <c r="J33" s="120"/>
      <c r="K33" s="91" t="s">
        <v>137</v>
      </c>
      <c r="L33" s="89"/>
      <c r="M33" s="86"/>
      <c r="N33" s="99"/>
      <c r="O33" s="99"/>
      <c r="P33" s="99"/>
      <c r="Q33" s="91" t="s">
        <v>137</v>
      </c>
      <c r="R33" s="89"/>
      <c r="S33" s="86"/>
      <c r="T33" s="91" t="s">
        <v>137</v>
      </c>
      <c r="U33" s="89"/>
      <c r="V33" s="86"/>
    </row>
    <row r="34" spans="2:22" s="20" customFormat="1" ht="26.25" customHeight="1" thickBot="1" x14ac:dyDescent="0.2">
      <c r="B34" s="65"/>
      <c r="C34" s="66"/>
      <c r="D34" s="66"/>
      <c r="E34" s="67"/>
      <c r="F34" s="68"/>
      <c r="G34" s="69"/>
      <c r="H34" s="70" t="s">
        <v>137</v>
      </c>
      <c r="I34" s="68"/>
      <c r="J34" s="71"/>
      <c r="K34" s="70" t="s">
        <v>137</v>
      </c>
      <c r="L34" s="72"/>
      <c r="M34" s="71"/>
      <c r="N34" s="66"/>
      <c r="O34" s="66"/>
      <c r="P34" s="66"/>
      <c r="Q34" s="45" t="s">
        <v>137</v>
      </c>
      <c r="R34" s="47"/>
      <c r="S34" s="46"/>
      <c r="T34" s="70" t="s">
        <v>137</v>
      </c>
      <c r="U34" s="72"/>
      <c r="V34" s="71"/>
    </row>
    <row r="35" spans="2:22" s="20" customFormat="1" ht="26.25" customHeight="1" thickBot="1" x14ac:dyDescent="0.2">
      <c r="B35" s="100" t="s">
        <v>154</v>
      </c>
      <c r="C35" s="22">
        <f>COUNTA(C5:C32)</f>
        <v>28</v>
      </c>
      <c r="D35" s="22">
        <f>COUNTA(D5:D32)</f>
        <v>16</v>
      </c>
      <c r="E35" s="21"/>
      <c r="F35" s="22">
        <f>COUNTA(F5:F32)</f>
        <v>28</v>
      </c>
      <c r="G35" s="23">
        <f>COUNTA(G5:G32)</f>
        <v>21</v>
      </c>
      <c r="H35" s="22"/>
      <c r="I35" s="22">
        <f>COUNTA(I5:I34)</f>
        <v>28</v>
      </c>
      <c r="J35" s="23">
        <f>COUNTA(J5:J34)</f>
        <v>22</v>
      </c>
      <c r="K35" s="22"/>
      <c r="L35" s="56">
        <f>COUNTA(L5:L34)</f>
        <v>23</v>
      </c>
      <c r="M35" s="23">
        <f>COUNTA(M5:M34)</f>
        <v>16</v>
      </c>
      <c r="N35" s="22"/>
      <c r="O35" s="56">
        <f>COUNTA(O5:O32)</f>
        <v>22</v>
      </c>
      <c r="P35" s="23">
        <f>COUNTA(P5:P32)</f>
        <v>13</v>
      </c>
      <c r="Q35" s="22"/>
      <c r="R35" s="56">
        <f>COUNTA(R5:R30)</f>
        <v>23</v>
      </c>
      <c r="S35" s="23">
        <f>COUNTA(S5:S30)</f>
        <v>15</v>
      </c>
      <c r="T35" s="22"/>
      <c r="U35" s="56">
        <f>COUNTA(U5:U34)</f>
        <v>25</v>
      </c>
      <c r="V35" s="23">
        <f>COUNTA(V5:V34)</f>
        <v>18</v>
      </c>
    </row>
    <row r="36" spans="2:22" s="20" customFormat="1" ht="26.25" customHeight="1" x14ac:dyDescent="0.15">
      <c r="B36" s="101" t="s">
        <v>148</v>
      </c>
      <c r="C36" s="55">
        <f>COUNTA(C5:C32)</f>
        <v>28</v>
      </c>
      <c r="D36" s="25">
        <f>COUNTA(D5:D32)</f>
        <v>16</v>
      </c>
      <c r="E36" s="24"/>
      <c r="F36" s="55">
        <f>COUNTA(F5:F15)</f>
        <v>11</v>
      </c>
      <c r="G36" s="25">
        <f>COUNTA(G5:G15)</f>
        <v>9</v>
      </c>
      <c r="H36" s="24"/>
      <c r="I36" s="49"/>
      <c r="J36" s="26"/>
      <c r="K36" s="24"/>
      <c r="L36" s="57">
        <f>L35-L37</f>
        <v>10</v>
      </c>
      <c r="M36" s="27">
        <f>M35-M37</f>
        <v>6</v>
      </c>
      <c r="N36" s="24"/>
      <c r="O36" s="57">
        <f>O35-O37</f>
        <v>16</v>
      </c>
      <c r="P36" s="27">
        <f>P35-P37</f>
        <v>9</v>
      </c>
      <c r="Q36" s="24"/>
      <c r="R36" s="57">
        <f>R35-R37</f>
        <v>12</v>
      </c>
      <c r="S36" s="27">
        <f>S35-S37</f>
        <v>9</v>
      </c>
      <c r="T36" s="24"/>
      <c r="U36" s="57">
        <f>U35-U37</f>
        <v>8</v>
      </c>
      <c r="V36" s="27">
        <f>V35-V37</f>
        <v>7</v>
      </c>
    </row>
    <row r="37" spans="2:22" s="20" customFormat="1" ht="26.25" customHeight="1" thickBot="1" x14ac:dyDescent="0.2">
      <c r="B37" s="102" t="s">
        <v>149</v>
      </c>
      <c r="C37" s="104"/>
      <c r="D37" s="30"/>
      <c r="E37" s="29"/>
      <c r="F37" s="31">
        <f>COUNTA(F16:F32)</f>
        <v>17</v>
      </c>
      <c r="G37" s="31">
        <f>COUNTA(G16:G32)</f>
        <v>12</v>
      </c>
      <c r="H37" s="29"/>
      <c r="I37" s="31">
        <f>COUNTA(I5:I34)</f>
        <v>28</v>
      </c>
      <c r="J37" s="32">
        <f>COUNTA(J5:J34)</f>
        <v>22</v>
      </c>
      <c r="K37" s="29"/>
      <c r="L37" s="31">
        <f>COUNTA(L15:L34)</f>
        <v>13</v>
      </c>
      <c r="M37" s="32">
        <f>COUNTA(M15:M34)</f>
        <v>10</v>
      </c>
      <c r="N37" s="29"/>
      <c r="O37" s="31">
        <f>COUNTA(O21:O32)</f>
        <v>6</v>
      </c>
      <c r="P37" s="32">
        <f>COUNTA(P21:P32)</f>
        <v>4</v>
      </c>
      <c r="Q37" s="29"/>
      <c r="R37" s="31">
        <f>COUNTA(R17:R30)</f>
        <v>11</v>
      </c>
      <c r="S37" s="32">
        <f>COUNTA(S17:S30)</f>
        <v>6</v>
      </c>
      <c r="T37" s="29"/>
      <c r="U37" s="31">
        <f>COUNTA(U13:U34)</f>
        <v>17</v>
      </c>
      <c r="V37" s="32">
        <f>COUNTA(V13:V34)</f>
        <v>11</v>
      </c>
    </row>
    <row r="38" spans="2:22" s="20" customFormat="1" ht="26.25" customHeight="1" thickBot="1" x14ac:dyDescent="0.2">
      <c r="B38" s="19"/>
      <c r="D38" s="54"/>
      <c r="E38" s="34"/>
      <c r="F38" s="51"/>
      <c r="G38" s="34"/>
      <c r="H38" s="34"/>
      <c r="I38" s="51"/>
      <c r="J38" s="34"/>
      <c r="K38" s="34"/>
      <c r="L38" s="58"/>
      <c r="M38" s="34"/>
      <c r="Q38" s="19"/>
      <c r="R38" s="60"/>
      <c r="S38" s="19"/>
      <c r="T38" s="33"/>
      <c r="U38" s="48"/>
      <c r="V38" s="35"/>
    </row>
    <row r="39" spans="2:22" s="20" customFormat="1" ht="26.25" customHeight="1" thickBot="1" x14ac:dyDescent="0.2">
      <c r="B39" s="19"/>
      <c r="C39" s="113" t="s">
        <v>164</v>
      </c>
      <c r="D39" s="114"/>
      <c r="E39" s="36">
        <f>D35+G35+J35+M35+P35+S35+V35</f>
        <v>121</v>
      </c>
      <c r="F39" s="53"/>
      <c r="G39" s="37" t="s">
        <v>150</v>
      </c>
      <c r="H39" s="38" t="s">
        <v>148</v>
      </c>
      <c r="I39" s="52"/>
      <c r="J39" s="39">
        <f>D36+G36+M36+P36+S36+V36</f>
        <v>56</v>
      </c>
      <c r="K39" s="40" t="s">
        <v>151</v>
      </c>
      <c r="L39" s="59"/>
      <c r="M39" s="41">
        <f>G37+J37+M37+P37+S37+V37</f>
        <v>65</v>
      </c>
      <c r="N39" s="37" t="s">
        <v>152</v>
      </c>
      <c r="O39" s="61"/>
      <c r="P39" s="42" t="s">
        <v>153</v>
      </c>
      <c r="Q39" s="19"/>
      <c r="R39" s="60"/>
      <c r="S39" s="19"/>
      <c r="T39" s="44" t="s">
        <v>161</v>
      </c>
      <c r="U39" s="62"/>
      <c r="V39" s="19"/>
    </row>
    <row r="40" spans="2:22" s="20" customFormat="1" ht="26.25" customHeight="1" thickBot="1" x14ac:dyDescent="0.2">
      <c r="B40" s="19"/>
      <c r="C40" s="113" t="s">
        <v>165</v>
      </c>
      <c r="D40" s="114"/>
      <c r="E40" s="36">
        <f>C35+F35+I35+L35+O35+R35+U35</f>
        <v>177</v>
      </c>
      <c r="F40" s="53"/>
      <c r="G40" s="37" t="s">
        <v>150</v>
      </c>
      <c r="H40" s="38" t="s">
        <v>148</v>
      </c>
      <c r="I40" s="52"/>
      <c r="J40" s="39">
        <f>C36+F36+L36+O36+R36+U36</f>
        <v>85</v>
      </c>
      <c r="K40" s="40" t="s">
        <v>151</v>
      </c>
      <c r="L40" s="59"/>
      <c r="M40" s="41">
        <f>F37+I37+L37+O37+R37+U37</f>
        <v>92</v>
      </c>
      <c r="N40" s="37" t="s">
        <v>152</v>
      </c>
      <c r="O40" s="61"/>
      <c r="P40" s="42" t="s">
        <v>153</v>
      </c>
      <c r="Q40" s="19"/>
      <c r="R40" s="60"/>
      <c r="S40" s="19"/>
      <c r="T40" s="43" t="s">
        <v>162</v>
      </c>
      <c r="U40" s="62"/>
      <c r="V40" s="19"/>
    </row>
    <row r="41" spans="2:22" s="20" customFormat="1" ht="26.25" customHeight="1" x14ac:dyDescent="0.15">
      <c r="B41" s="19"/>
      <c r="C41" s="109" t="s">
        <v>173</v>
      </c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9"/>
      <c r="R41" s="60"/>
      <c r="S41" s="19"/>
      <c r="U41" s="62"/>
      <c r="V41" s="19"/>
    </row>
    <row r="42" spans="2:22" s="20" customFormat="1" ht="26.25" customHeight="1" x14ac:dyDescent="0.15">
      <c r="B42" s="19"/>
      <c r="C42" s="110" t="s">
        <v>175</v>
      </c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9"/>
      <c r="R42" s="60"/>
      <c r="T42" s="64"/>
      <c r="U42" s="60"/>
      <c r="V42" s="19"/>
    </row>
    <row r="43" spans="2:22" s="20" customFormat="1" ht="26.25" customHeight="1" x14ac:dyDescent="0.15">
      <c r="B43" s="19"/>
      <c r="C43" s="50"/>
      <c r="D43" s="19"/>
      <c r="H43" s="19"/>
      <c r="I43" s="50"/>
      <c r="J43" s="19"/>
      <c r="K43" s="19"/>
      <c r="L43" s="60"/>
      <c r="M43" s="19"/>
      <c r="N43" s="19"/>
      <c r="O43" s="60"/>
      <c r="P43" s="19"/>
      <c r="Q43" s="19"/>
      <c r="R43" s="60"/>
      <c r="S43" s="63"/>
      <c r="T43" s="64"/>
      <c r="U43" s="60"/>
      <c r="V43" s="19"/>
    </row>
    <row r="44" spans="2:22" s="20" customFormat="1" ht="26.25" customHeight="1" x14ac:dyDescent="0.15">
      <c r="B44" s="19"/>
      <c r="C44" s="50"/>
      <c r="D44" s="19"/>
      <c r="H44" s="19"/>
      <c r="I44" s="50"/>
      <c r="J44" s="19"/>
      <c r="K44" s="19"/>
      <c r="L44" s="60"/>
      <c r="M44" s="19"/>
      <c r="N44" s="19"/>
      <c r="O44" s="60"/>
      <c r="P44" s="19"/>
      <c r="Q44" s="19"/>
      <c r="R44" s="60"/>
      <c r="S44" s="63"/>
      <c r="T44" s="19"/>
      <c r="U44" s="60"/>
      <c r="V44" s="19"/>
    </row>
    <row r="45" spans="2:22" s="20" customFormat="1" ht="26.25" customHeight="1" x14ac:dyDescent="0.15">
      <c r="B45" s="19"/>
      <c r="C45" s="50"/>
      <c r="D45" s="19"/>
      <c r="E45" s="19"/>
      <c r="F45" s="50"/>
      <c r="G45" s="19"/>
      <c r="H45" s="19"/>
      <c r="I45" s="50"/>
      <c r="J45" s="19"/>
      <c r="K45" s="19"/>
      <c r="L45" s="60"/>
      <c r="M45" s="19"/>
      <c r="N45" s="19"/>
      <c r="O45" s="60"/>
      <c r="P45" s="19"/>
      <c r="Q45" s="19"/>
      <c r="R45" s="60"/>
      <c r="S45" s="19"/>
      <c r="T45" s="19"/>
      <c r="U45" s="60"/>
      <c r="V45" s="19"/>
    </row>
    <row r="46" spans="2:22" s="20" customFormat="1" ht="26.25" customHeight="1" x14ac:dyDescent="0.15">
      <c r="B46" s="19"/>
      <c r="C46" s="50"/>
      <c r="D46" s="19"/>
      <c r="E46" s="19"/>
      <c r="F46" s="50"/>
      <c r="G46" s="19"/>
      <c r="H46" s="19"/>
      <c r="I46" s="50"/>
      <c r="J46" s="19"/>
      <c r="K46" s="19"/>
      <c r="L46" s="60"/>
      <c r="M46" s="19"/>
      <c r="N46" s="19"/>
      <c r="O46" s="60"/>
      <c r="P46" s="19"/>
      <c r="Q46" s="19"/>
      <c r="R46" s="60"/>
      <c r="S46" s="19"/>
      <c r="T46" s="19"/>
      <c r="U46" s="60"/>
      <c r="V46" s="19"/>
    </row>
    <row r="47" spans="2:22" s="20" customFormat="1" ht="26.25" customHeight="1" x14ac:dyDescent="0.15">
      <c r="B47" s="19"/>
      <c r="C47" s="50"/>
      <c r="D47" s="19"/>
      <c r="E47" s="19"/>
      <c r="F47" s="50"/>
      <c r="G47" s="19"/>
      <c r="H47" s="19"/>
      <c r="I47" s="50"/>
      <c r="J47" s="19"/>
      <c r="K47" s="19"/>
      <c r="L47" s="60"/>
      <c r="M47" s="19"/>
      <c r="N47" s="19"/>
      <c r="O47" s="60"/>
      <c r="P47" s="19"/>
      <c r="Q47" s="19"/>
      <c r="R47" s="60"/>
      <c r="S47" s="19"/>
      <c r="T47" s="19"/>
      <c r="U47" s="60"/>
      <c r="V47" s="19"/>
    </row>
    <row r="48" spans="2:22" s="20" customFormat="1" ht="26.25" customHeight="1" x14ac:dyDescent="0.15">
      <c r="B48" s="19"/>
      <c r="C48" s="50"/>
      <c r="D48" s="19"/>
      <c r="E48" s="19"/>
      <c r="F48" s="50"/>
      <c r="G48" s="19"/>
      <c r="H48" s="19"/>
      <c r="I48" s="50"/>
      <c r="J48" s="19"/>
      <c r="K48" s="19"/>
      <c r="L48" s="60"/>
      <c r="M48" s="19"/>
      <c r="N48" s="19"/>
      <c r="O48" s="60"/>
      <c r="P48" s="19"/>
      <c r="Q48" s="19"/>
      <c r="R48" s="60"/>
      <c r="S48" s="19"/>
      <c r="T48" s="19"/>
      <c r="U48" s="60"/>
      <c r="V48" s="19"/>
    </row>
    <row r="49" spans="2:25" s="20" customFormat="1" ht="26.25" customHeight="1" x14ac:dyDescent="0.15">
      <c r="B49" s="19"/>
      <c r="C49" s="50"/>
      <c r="D49" s="19"/>
      <c r="E49" s="19"/>
      <c r="F49" s="50"/>
      <c r="G49" s="19"/>
      <c r="H49" s="19"/>
      <c r="I49" s="50"/>
      <c r="J49" s="19"/>
      <c r="K49" s="19"/>
      <c r="L49" s="60"/>
      <c r="M49" s="19"/>
      <c r="N49" s="19"/>
      <c r="O49" s="60"/>
      <c r="P49" s="19"/>
      <c r="Q49" s="19"/>
      <c r="R49" s="60"/>
      <c r="S49" s="19"/>
      <c r="T49" s="19"/>
      <c r="U49" s="60"/>
      <c r="V49" s="19"/>
    </row>
    <row r="50" spans="2:25" s="20" customFormat="1" ht="26.25" customHeight="1" x14ac:dyDescent="0.15">
      <c r="B50" s="19"/>
      <c r="C50" s="50"/>
      <c r="D50" s="19"/>
      <c r="E50" s="19"/>
      <c r="F50" s="50"/>
      <c r="G50" s="19"/>
      <c r="H50" s="19"/>
      <c r="I50" s="50"/>
      <c r="J50" s="19"/>
      <c r="K50" s="19"/>
      <c r="L50" s="60"/>
      <c r="M50" s="19"/>
      <c r="N50" s="19"/>
      <c r="O50" s="60"/>
      <c r="P50" s="19"/>
      <c r="Q50" s="19"/>
      <c r="R50" s="60"/>
      <c r="S50" s="19"/>
      <c r="T50" s="19"/>
      <c r="U50" s="60"/>
      <c r="V50" s="19"/>
    </row>
    <row r="51" spans="2:25" s="20" customFormat="1" ht="26.25" customHeight="1" x14ac:dyDescent="0.15">
      <c r="B51" s="19"/>
      <c r="C51" s="50"/>
      <c r="D51" s="19"/>
      <c r="E51" s="19"/>
      <c r="F51" s="50"/>
      <c r="G51" s="19"/>
      <c r="H51" s="19"/>
      <c r="I51" s="50"/>
      <c r="J51" s="19"/>
      <c r="K51" s="19"/>
      <c r="L51" s="60"/>
      <c r="M51" s="19"/>
      <c r="N51" s="19"/>
      <c r="O51" s="60"/>
      <c r="P51" s="19"/>
      <c r="Q51" s="19"/>
      <c r="R51" s="60"/>
      <c r="S51" s="19"/>
      <c r="T51" s="19"/>
      <c r="U51" s="60"/>
      <c r="V51" s="19"/>
    </row>
    <row r="52" spans="2:25" s="20" customFormat="1" ht="26.25" customHeight="1" x14ac:dyDescent="0.15">
      <c r="B52" s="19"/>
      <c r="C52" s="50"/>
      <c r="D52" s="19"/>
      <c r="E52" s="19"/>
      <c r="F52" s="50"/>
      <c r="G52" s="19"/>
      <c r="H52" s="19"/>
      <c r="I52" s="50"/>
      <c r="J52" s="19"/>
      <c r="K52" s="19"/>
      <c r="L52" s="60"/>
      <c r="M52" s="19"/>
      <c r="N52" s="19"/>
      <c r="O52" s="60"/>
      <c r="P52" s="19"/>
      <c r="Q52" s="19"/>
      <c r="R52" s="60"/>
      <c r="S52" s="19"/>
      <c r="T52" s="19"/>
      <c r="U52" s="60"/>
      <c r="V52" s="19"/>
    </row>
    <row r="53" spans="2:25" s="20" customFormat="1" ht="26.25" customHeight="1" x14ac:dyDescent="0.15">
      <c r="B53" s="19"/>
      <c r="C53" s="50"/>
      <c r="D53" s="19"/>
      <c r="E53" s="19"/>
      <c r="F53" s="50"/>
      <c r="G53" s="19"/>
      <c r="H53" s="19"/>
      <c r="I53" s="50"/>
      <c r="J53" s="19"/>
      <c r="K53" s="19"/>
      <c r="L53" s="60"/>
      <c r="M53" s="19"/>
      <c r="N53" s="19"/>
      <c r="O53" s="60"/>
      <c r="P53" s="19"/>
      <c r="Q53" s="19"/>
      <c r="R53" s="60"/>
      <c r="S53" s="19"/>
      <c r="T53" s="19"/>
      <c r="U53" s="60"/>
      <c r="V53" s="19"/>
    </row>
    <row r="54" spans="2:25" s="28" customFormat="1" ht="26.25" customHeight="1" x14ac:dyDescent="0.15">
      <c r="B54" s="19"/>
      <c r="C54" s="50"/>
      <c r="D54" s="19"/>
      <c r="E54" s="19"/>
      <c r="F54" s="50"/>
      <c r="G54" s="19"/>
      <c r="H54" s="19"/>
      <c r="I54" s="50"/>
      <c r="J54" s="19"/>
      <c r="K54" s="19"/>
      <c r="L54" s="60"/>
      <c r="M54" s="19"/>
      <c r="N54" s="19"/>
      <c r="O54" s="60"/>
      <c r="P54" s="19"/>
      <c r="Q54" s="19"/>
      <c r="R54" s="60"/>
      <c r="S54" s="19"/>
      <c r="T54" s="19"/>
      <c r="U54" s="60"/>
      <c r="V54" s="19"/>
    </row>
    <row r="56" spans="2:25" x14ac:dyDescent="0.15">
      <c r="Y56" s="19">
        <f>J39+M39</f>
        <v>121</v>
      </c>
    </row>
  </sheetData>
  <mergeCells count="7">
    <mergeCell ref="C41:P41"/>
    <mergeCell ref="C42:P42"/>
    <mergeCell ref="A2:S2"/>
    <mergeCell ref="T3:V3"/>
    <mergeCell ref="A3:S3"/>
    <mergeCell ref="C39:D39"/>
    <mergeCell ref="C40:D40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6" orientation="portrait" r:id="rId1"/>
  <headerFooter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showGridLines="0" zoomScale="70" zoomScaleNormal="70" workbookViewId="0">
      <selection activeCell="M17" sqref="M17"/>
    </sheetView>
  </sheetViews>
  <sheetFormatPr defaultRowHeight="18.75" x14ac:dyDescent="0.15"/>
  <cols>
    <col min="1" max="1" width="2.375" style="1" customWidth="1"/>
    <col min="2" max="16384" width="9" style="1"/>
  </cols>
  <sheetData>
    <row r="1" spans="2:10" ht="22.5" customHeight="1" x14ac:dyDescent="0.15"/>
    <row r="2" spans="2:10" ht="22.5" customHeight="1" x14ac:dyDescent="0.15"/>
    <row r="3" spans="2:10" s="17" customFormat="1" ht="27" customHeight="1" x14ac:dyDescent="0.15">
      <c r="B3" s="115" t="s">
        <v>158</v>
      </c>
      <c r="C3" s="115"/>
      <c r="D3" s="115"/>
      <c r="E3" s="115"/>
      <c r="F3" s="115"/>
      <c r="G3" s="115"/>
      <c r="H3" s="115"/>
      <c r="I3" s="115"/>
      <c r="J3" s="115"/>
    </row>
    <row r="4" spans="2:10" s="7" customFormat="1" ht="17.25" x14ac:dyDescent="0.15">
      <c r="B4" s="8"/>
      <c r="C4" s="9" t="s">
        <v>0</v>
      </c>
      <c r="D4" s="9" t="s">
        <v>2</v>
      </c>
      <c r="E4" s="10" t="s">
        <v>3</v>
      </c>
      <c r="F4" s="9" t="s">
        <v>4</v>
      </c>
      <c r="G4" s="9" t="s">
        <v>5</v>
      </c>
      <c r="H4" s="9" t="s">
        <v>6</v>
      </c>
      <c r="I4" s="9" t="s">
        <v>7</v>
      </c>
      <c r="J4" s="11" t="s">
        <v>157</v>
      </c>
    </row>
    <row r="5" spans="2:10" s="2" customFormat="1" ht="24" x14ac:dyDescent="0.15">
      <c r="B5" s="5" t="s">
        <v>154</v>
      </c>
      <c r="C5" s="5">
        <f>出席一覧!D35</f>
        <v>16</v>
      </c>
      <c r="D5" s="5">
        <f>出席一覧!G35</f>
        <v>21</v>
      </c>
      <c r="E5" s="5">
        <f>出席一覧!J35</f>
        <v>22</v>
      </c>
      <c r="F5" s="5">
        <f>出席一覧!M35</f>
        <v>16</v>
      </c>
      <c r="G5" s="5">
        <f>出席一覧!P35</f>
        <v>13</v>
      </c>
      <c r="H5" s="5">
        <f>出席一覧!S35</f>
        <v>15</v>
      </c>
      <c r="I5" s="5">
        <f>出席一覧!V35</f>
        <v>18</v>
      </c>
      <c r="J5" s="6">
        <f>出席一覧!E39</f>
        <v>121</v>
      </c>
    </row>
    <row r="6" spans="2:10" s="7" customFormat="1" ht="17.25" x14ac:dyDescent="0.15">
      <c r="B6" s="11" t="s">
        <v>148</v>
      </c>
      <c r="C6" s="11">
        <f>C5</f>
        <v>16</v>
      </c>
      <c r="D6" s="11">
        <f>出席一覧!G36</f>
        <v>9</v>
      </c>
      <c r="E6" s="8"/>
      <c r="F6" s="11">
        <f>出席一覧!M36</f>
        <v>6</v>
      </c>
      <c r="G6" s="11">
        <f>出席一覧!P36</f>
        <v>9</v>
      </c>
      <c r="H6" s="11">
        <f>出席一覧!S36</f>
        <v>9</v>
      </c>
      <c r="I6" s="11">
        <f>出席一覧!V36</f>
        <v>7</v>
      </c>
      <c r="J6" s="11">
        <f t="shared" ref="J6:J7" si="0">SUM(C6:I6)</f>
        <v>56</v>
      </c>
    </row>
    <row r="7" spans="2:10" s="12" customFormat="1" ht="17.25" x14ac:dyDescent="0.15">
      <c r="B7" s="13" t="s">
        <v>149</v>
      </c>
      <c r="C7" s="14"/>
      <c r="D7" s="13">
        <f>出席一覧!G37</f>
        <v>12</v>
      </c>
      <c r="E7" s="13">
        <f>出席一覧!J37</f>
        <v>22</v>
      </c>
      <c r="F7" s="13">
        <f>出席一覧!M37</f>
        <v>10</v>
      </c>
      <c r="G7" s="13">
        <f>出席一覧!P37</f>
        <v>4</v>
      </c>
      <c r="H7" s="13">
        <f>出席一覧!S37</f>
        <v>6</v>
      </c>
      <c r="I7" s="13">
        <f>出席一覧!V37</f>
        <v>11</v>
      </c>
      <c r="J7" s="13">
        <f t="shared" si="0"/>
        <v>65</v>
      </c>
    </row>
    <row r="8" spans="2:10" s="18" customFormat="1" ht="10.5" x14ac:dyDescent="0.15">
      <c r="B8" s="15" t="s">
        <v>159</v>
      </c>
      <c r="C8" s="16">
        <f>C5/46</f>
        <v>0.34782608695652173</v>
      </c>
      <c r="D8" s="16">
        <f>D5/47</f>
        <v>0.44680851063829785</v>
      </c>
      <c r="E8" s="16">
        <f>E5/39</f>
        <v>0.5641025641025641</v>
      </c>
      <c r="F8" s="16">
        <f>F5/43</f>
        <v>0.37209302325581395</v>
      </c>
      <c r="G8" s="16">
        <f>G5/41</f>
        <v>0.31707317073170732</v>
      </c>
      <c r="H8" s="16">
        <f>H5/43</f>
        <v>0.34883720930232559</v>
      </c>
      <c r="I8" s="16">
        <f>I5/42</f>
        <v>0.42857142857142855</v>
      </c>
      <c r="J8" s="16">
        <f>J5/301</f>
        <v>0.4019933554817276</v>
      </c>
    </row>
    <row r="9" spans="2:10" s="3" customFormat="1" ht="13.5" x14ac:dyDescent="0.15">
      <c r="B9" s="118"/>
      <c r="C9" s="118"/>
      <c r="D9" s="118"/>
      <c r="E9" s="118"/>
      <c r="F9" s="118"/>
      <c r="G9" s="118"/>
      <c r="H9" s="118"/>
      <c r="I9" s="116">
        <f ca="1">NOW()</f>
        <v>41918.470884259259</v>
      </c>
      <c r="J9" s="117"/>
    </row>
    <row r="11" spans="2:10" s="4" customFormat="1" ht="13.5" x14ac:dyDescent="0.15"/>
  </sheetData>
  <mergeCells count="3">
    <mergeCell ref="B3:J3"/>
    <mergeCell ref="I9:J9"/>
    <mergeCell ref="B9:H9"/>
  </mergeCells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出席一覧</vt:lpstr>
      <vt:lpstr>人数一覧</vt:lpstr>
      <vt:lpstr>Sheet1</vt:lpstr>
      <vt:lpstr>出席一覧!Print_Area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Naritomi</dc:creator>
  <cp:lastModifiedBy>sonoda</cp:lastModifiedBy>
  <cp:lastPrinted>2014-09-16T03:16:51Z</cp:lastPrinted>
  <dcterms:created xsi:type="dcterms:W3CDTF">2014-09-04T01:27:09Z</dcterms:created>
  <dcterms:modified xsi:type="dcterms:W3CDTF">2014-10-06T02:18:41Z</dcterms:modified>
</cp:coreProperties>
</file>